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8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9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0.xml" ContentType="application/vnd.openxmlformats-officedocument.themeOverride+xml"/>
  <Override PartName="/xl/charts/chart13.xml" ContentType="application/vnd.openxmlformats-officedocument.drawingml.chart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12.xml" ContentType="application/vnd.openxmlformats-officedocument.themeOverride+xml"/>
  <Override PartName="/xl/charts/chart15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13.xml" ContentType="application/vnd.openxmlformats-officedocument.themeOverride+xml"/>
  <Override PartName="/xl/charts/chart1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4.xml" ContentType="application/vnd.openxmlformats-officedocument.themeOverride+xml"/>
  <Override PartName="/xl/charts/chart17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5.xml" ContentType="application/vnd.openxmlformats-officedocument.themeOverride+xml"/>
  <Override PartName="/xl/drawings/drawing14.xml" ContentType="application/vnd.openxmlformats-officedocument.drawing+xml"/>
  <Override PartName="/xl/charts/chart18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6.xml" ContentType="application/vnd.openxmlformats-officedocument.themeOverride+xml"/>
  <Override PartName="/xl/drawings/drawing15.xml" ContentType="application/vnd.openxmlformats-officedocument.drawing+xml"/>
  <Override PartName="/xl/charts/chart19.xml" ContentType="application/vnd.openxmlformats-officedocument.drawingml.chart+xml"/>
  <Override PartName="/xl/theme/themeOverride17.xml" ContentType="application/vnd.openxmlformats-officedocument.themeOverride+xml"/>
  <Override PartName="/xl/drawings/drawing16.xml" ContentType="application/vnd.openxmlformats-officedocument.drawing+xml"/>
  <Override PartName="/xl/charts/chart20.xml" ContentType="application/vnd.openxmlformats-officedocument.drawingml.chart+xml"/>
  <Override PartName="/xl/theme/themeOverride18.xml" ContentType="application/vnd.openxmlformats-officedocument.themeOverride+xml"/>
  <Override PartName="/xl/drawings/drawing17.xml" ContentType="application/vnd.openxmlformats-officedocument.drawing+xml"/>
  <Override PartName="/xl/charts/chart21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9.xml" ContentType="application/vnd.openxmlformats-officedocument.themeOverride+xml"/>
  <Override PartName="/xl/drawings/drawing18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22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20.xml" ContentType="application/vnd.openxmlformats-officedocument.themeOverride+xml"/>
  <Override PartName="/xl/drawings/drawing19.xml" ContentType="application/vnd.openxmlformats-officedocument.drawing+xml"/>
  <Override PartName="/xl/charts/chart23.xml" ContentType="application/vnd.openxmlformats-officedocument.drawingml.chart+xml"/>
  <Override PartName="/xl/theme/themeOverride21.xml" ContentType="application/vnd.openxmlformats-officedocument.themeOverrid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neva\Documents\real economy bulletin\REB Q3 2025\"/>
    </mc:Choice>
  </mc:AlternateContent>
  <xr:revisionPtr revIDLastSave="0" documentId="13_ncr:1_{7C34680A-0006-4698-9B59-6439A0094247}" xr6:coauthVersionLast="47" xr6:coauthVersionMax="47" xr10:uidLastSave="{00000000-0000-0000-0000-000000000000}"/>
  <bookViews>
    <workbookView xWindow="-110" yWindow="-110" windowWidth="19420" windowHeight="11500" tabRatio="803" firstSheet="18" activeTab="19" xr2:uid="{00000000-000D-0000-FFFF-FFFF00000000}"/>
  </bookViews>
  <sheets>
    <sheet name="1. Quarterly GDP growth" sheetId="1" r:id="rId1"/>
    <sheet name="2. Agric and non-agric GVA" sheetId="51" r:id="rId2"/>
    <sheet name="3. GVA by sector" sheetId="48" r:id="rId3"/>
    <sheet name="4. Manufacturing sales" sheetId="18" r:id="rId4"/>
    <sheet name="5. Manufacturing sales by ind" sheetId="19" r:id="rId5"/>
    <sheet name="6. Employment trends and ratio" sheetId="33" r:id="rId6"/>
    <sheet name="7. Empl by prod sector" sheetId="29" r:id="rId7"/>
    <sheet name="8. Mfg and other empl indices" sheetId="35" r:id="rId8"/>
    <sheet name="9. Mining employment" sheetId="26" r:id="rId9"/>
    <sheet name="10. Grid generation by source" sheetId="54" r:id="rId10"/>
    <sheet name="11. Electricity and freight" sheetId="25" r:id="rId11"/>
    <sheet name="12. Exports, imports, BOT " sheetId="21" r:id="rId12"/>
    <sheet name="13 &amp; 17. Sector X and M" sheetId="22" r:id="rId13"/>
    <sheet name="14. Mining export prices" sheetId="17" r:id="rId14"/>
    <sheet name="15. SA exports to US" sheetId="55" r:id="rId15"/>
    <sheet name="16. Chrome&amp;ferrochrome exports" sheetId="41" r:id="rId16"/>
    <sheet name="Table 1. Trade by mfg subsector" sheetId="20" r:id="rId17"/>
    <sheet name="18. Investment and inv rate" sheetId="50" r:id="rId18"/>
    <sheet name="19. Return on assets" sheetId="24" r:id="rId19"/>
    <sheet name="20. Mining &amp; mfg profits " sheetId="45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" localSheetId="17" hidden="1">'[1]Table 2.4'!#REF!</definedName>
    <definedName name="_" localSheetId="19" hidden="1">#REF!</definedName>
    <definedName name="_" hidden="1">#REF!</definedName>
    <definedName name="_AMO_ContentDefinition_104386094" hidden="1">"'Partitions:9'"</definedName>
    <definedName name="_AMO_ContentDefinition_104386094.0" hidden="1">"'&lt;ContentDefinition name=""Summary Tables"" rsid=""104386094"" type=""Task"" format=""ReportXml"" imgfmt=""ActiveX"" created=""10/17/2013 08:49:12"" modifed=""02/28/2014 13:17:15"" user=""ndivhuwog"" apply=""False"" css=""C:\Program Files\SASHome\SASAd'"</definedName>
    <definedName name="_AMO_ContentDefinition_104386094.1" hidden="1">"'dinforMicrosoftOffice\5.1\Styles\AMODefault.css"" range=""Summary_Tables_51"" auto=""False"" xTime=""00:00:00.3870000"" rTime=""00:00:00.6690000"" bgnew=""False"" nFmt=""False"" grphSet=""False"" imgY=""0"" imgX=""0""&gt;_x000D_
  &lt;files&gt;C:\Users\ndivhuwog\Doc'"</definedName>
    <definedName name="_AMO_ContentDefinition_104386094.2" hidden="1">"'uments\My SAS Files\Add-In for Microsoft Office\_SOA_Summary_Tables_142718989\main.srx&lt;/files&gt;_x000D_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0438609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0438609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04386094.5" hidden="1">"'&amp;amp;quot;1.0&amp;amp;quot; encoding=&amp;amp;quot;utf-16&amp;amp;quot;?&amp;amp;gt;&amp;amp;lt;FilterTree&amp;amp;gt;&amp;amp;lt;TreeRoot /&amp;amp;gt;&amp;amp;lt;/FilterTree&amp;amp;gt;&amp;quot; ColSelFlg=&amp;quot;0&amp;quot; Name=&amp;quot;TABLE2_5&amp;quot; /&amp;gt;"" /&gt;_x000D_
  &lt;param n=""CredKey"" v=""TABLE2_5'"</definedName>
    <definedName name="_AMO_ContentDefinition_10438609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0438609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04386094.8" hidden="1">"'
&lt;/ContentDefinition&gt;'"</definedName>
    <definedName name="_AMO_ContentDefinition_112461039" hidden="1">"'Partitions:9'"</definedName>
    <definedName name="_AMO_ContentDefinition_112461039.0" hidden="1">"'&lt;ContentDefinition name=""Summary Tables"" rsid=""112461039"" type=""Task"" format=""ReportXml"" imgfmt=""ActiveX"" created=""02/14/2014 14:59:53"" modifed=""02/28/2014 13:11:57"" user=""ndivhuwog"" apply=""False"" css=""C:\Program Files\SASHome\SASAd'"</definedName>
    <definedName name="_AMO_ContentDefinition_112461039.1" hidden="1">"'dinforMicrosoftOffice\5.1\Styles\AMODefault.css"" range=""Summary_Tables_58"" auto=""False"" xTime=""00:00:00.4430000"" rTime=""00:00:00.6030000"" bgnew=""False"" nFmt=""False"" grphSet=""False"" imgY=""0"" imgX=""0""&gt;_x000D_
  &lt;files&gt;C:\Users\ndivhuwog\Doc'"</definedName>
    <definedName name="_AMO_ContentDefinition_112461039.2" hidden="1">"'uments\My SAS Files\Add-In for Microsoft Office\_SOA_Summary_Tables_224128394\main.srx&lt;/files&gt;_x000D_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1246103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1246103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12461039.5" hidden="1">"'&amp;amp;quot;1.0&amp;amp;quot; encoding=&amp;amp;quot;utf-16&amp;amp;quot;?&amp;amp;gt;&amp;amp;lt;FilterTree&amp;amp;gt;&amp;amp;lt;TreeRoot /&amp;amp;gt;&amp;amp;lt;/FilterTree&amp;amp;gt;&amp;quot; ColSelFlg=&amp;quot;0&amp;quot; Name=&amp;quot;TABLE2_1&amp;quot; /&amp;gt;"" /&gt;_x000D_
  &lt;param n=""CredKey"" v=""TABLE2_1'"</definedName>
    <definedName name="_AMO_ContentDefinition_112461039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12461039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12461039.8" hidden="1">"'
&lt;/ContentDefinition&gt;'"</definedName>
    <definedName name="_AMO_ContentDefinition_15410102" hidden="1">"'Partitions:9'"</definedName>
    <definedName name="_AMO_ContentDefinition_15410102.0" hidden="1">"'&lt;ContentDefinition name=""Summary Tables"" rsid=""15410102"" type=""Task"" format=""ReportXml"" imgfmt=""ACTXIMG"" created=""04/30/2009 09:29:34"" modifed=""01/24/2014 16:09:26"" user=""ndivhuwog"" apply=""False"" css=""C:\Documents and Settings\ndivh'"</definedName>
    <definedName name="_AMO_ContentDefinition_15410102.1" hidden="1">"'uwog.000\Application Data\SAS\BI Clients\Styles\Copy  of cpi (Ndivhu).css"" range=""Summary_Tables_23"" auto=""False"" xTime=""00:00:00.4200000"" rTime=""00:00:00.4890000"" bgnew=""False"" nFmt=""False"" grphSet=""False"" imgY=""0"" imgX=""0""&gt;_x000D_
  &lt;fi'"</definedName>
    <definedName name="_AMO_ContentDefinition_15410102.2" hidden="1">"'les&gt;C:\Users\ndivhuwog\Documents\My SAS Files\Add-In for Microsoft Office\_SOA_Summary_Tables_415479318\main.srx&lt;/files&gt;_x000D_
  &lt;parents /&gt;_x000D_
  &lt;children /&gt;_x000D_
  &lt;param n=""TaskID"" v=""D3932E3A-4FEE-43DF-956C-A605AC9AF3E7"" /&gt;_x000D_
  &lt;param n=""DisplayName"" v'"</definedName>
    <definedName name="_AMO_ContentDefinition_154101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154101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154101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Name=&amp;quot;TABLE7A&amp;'"</definedName>
    <definedName name="_AMO_ContentDefinition_15410102.6" hidden="1">"'quot; /&amp;gt;"" /&gt;_x000D_
  &lt;param n=""CredKey"" v=""TABLE7A&amp;#x1;SASApp&amp;#x1;LFSR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15410102.7" hidden="1">"'ROM_Version_"" v=""1.2"" /&gt;_x000D_
  &lt;param n=""_ROM_Application_"" v=""ODS"" /&gt;_x000D_
  &lt;param n=""_ROM_AppVersion_"" v=""9.2"" /&gt;_x000D_
  &lt;param n=""maxReportCols"" v=""10"" /&gt;_x000D_
  &lt;fids n=""main.srx"" v=""0"" /&gt;_x000D_
  &lt;ExcelXMLOptions AdjColWidths=""True"" RowOpt=""'"</definedName>
    <definedName name="_AMO_ContentDefinition_15410102.8" hidden="1">"'InsertEntire"" ColOpt=""InsertCells"" /&gt;_x000D_
&lt;/ContentDefinition&gt;'"</definedName>
    <definedName name="_AMO_ContentDefinition_205779628" hidden="1">"'Partitions:9'"</definedName>
    <definedName name="_AMO_ContentDefinition_205779628.0" hidden="1">"'&lt;ContentDefinition name=""Summary Tables"" rsid=""205779628"" type=""Task"" format=""ReportXml"" imgfmt=""ACTIVEX"" created=""04/19/2012 11:07:06"" modifed=""02/28/2014 13:42:20"" user=""ndivhuwog"" apply=""False"" css=""C:\Program Files\SAS\Shared Fi'"</definedName>
    <definedName name="_AMO_ContentDefinition_205779628.1" hidden="1">"'les\BIClientStyles\AMODefault.css"" range=""Summary_Tables_43"" auto=""False"" xTime=""00:00:00.4330000"" rTime=""00:00:00.8980000"" bgnew=""False"" nFmt=""False"" grphSet=""False"" imgY=""0"" imgX=""0""&gt;_x000D_
  &lt;files&gt;C:\Users\ndivhuwog\Documents\My SAS '"</definedName>
    <definedName name="_AMO_ContentDefinition_205779628.2" hidden="1">"'Files\Add-In for Microsoft Office\_SOA_Summary_Tables_137374932\main.srx&lt;/files&gt;_x000D_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05779628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05779628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05779628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Name=&amp;quot;TABLE3_8B&amp;quot; /&amp;gt;"" /&gt;_x000D_
  &lt;param n=""CredKey'"</definedName>
    <definedName name="_AMO_ContentDefinition_205779628.6" hidden="1">"'"" v=""TABLE3_8B&amp;#x1;SASApp&amp;#x1;LFSR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205779628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205779628.8" hidden="1">"'&gt;_x000D_
&lt;/ContentDefinition&gt;'"</definedName>
    <definedName name="_AMO_ContentDefinition_222545728" hidden="1">"'Partitions:9'"</definedName>
    <definedName name="_AMO_ContentDefinition_222545728.0" hidden="1">"'&lt;ContentDefinition name=""Summary Tables"" rsid=""222545728"" type=""Task"" format=""ReportXml"" imgfmt=""ActiveX"" created=""02/14/2014 15:20:38"" modifed=""02/28/2014 13:12:35"" user=""ndivhuwog"" apply=""False"" css=""C:\Program Files\SASHome\SASAd'"</definedName>
    <definedName name="_AMO_ContentDefinition_222545728.1" hidden="1">"'dinforMicrosoftOffice\5.1\Styles\AMODefault.css"" range=""Summary_Tables_60"" auto=""False"" xTime=""00:00:00.4180000"" rTime=""00:00:00.6970000"" bgnew=""False"" nFmt=""False"" grphSet=""False"" imgY=""0"" imgX=""0""&gt;_x000D_
  &lt;files&gt;C:\Users\ndivhuwog\Doc'"</definedName>
    <definedName name="_AMO_ContentDefinition_222545728.2" hidden="1">"'uments\My SAS Files\Add-In for Microsoft Office\_SOA_Summary_Tables_887691185\main.srx&lt;/files&gt;_x000D_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2254572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2254572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22545728.5" hidden="1">"'&amp;amp;quot;1.0&amp;amp;quot; encoding=&amp;amp;quot;utf-16&amp;amp;quot;?&amp;amp;gt;&amp;amp;lt;FilterTree&amp;amp;gt;&amp;amp;lt;TreeRoot /&amp;amp;gt;&amp;amp;lt;/FilterTree&amp;amp;gt;&amp;quot; ColSelFlg=&amp;quot;0&amp;quot; Name=&amp;quot;TABLE2_3B&amp;quot; /&amp;gt;"" /&gt;_x000D_
  &lt;param n=""CredKey"" v=""TABLE2_'"</definedName>
    <definedName name="_AMO_ContentDefinition_222545728.6" hidden="1">"'3B&amp;#x1;SASApp&amp;#x1;LFSR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222545728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22545728.8" hidden="1">"'
&lt;/ContentDefinition&gt;'"</definedName>
    <definedName name="_AMO_ContentDefinition_225272241" hidden="1">"'Partitions:9'"</definedName>
    <definedName name="_AMO_ContentDefinition_225272241.0" hidden="1">"'&lt;ContentDefinition name=""Summary Tables"" rsid=""225272241"" type=""Task"" format=""ReportXml"" imgfmt=""ACTXIMG"" created=""04/29/2009 15:30:49"" modifed=""02/28/2014 13:38:21"" user=""ndivhuwog"" apply=""False"" css=""C:\Documents and Settings\ndiv'"</definedName>
    <definedName name="_AMO_ContentDefinition_225272241.1" hidden="1">"'huwog.000\Application Data\SAS\BI Clients\Styles\Copy  of cpi (Ndivhu).css"" range=""Summary_Tables_13"" auto=""False"" xTime=""00:00:00.4090000"" rTime=""00:00:00.5530000"" bgnew=""False"" nFmt=""False"" grphSet=""False"" imgY=""0"" imgX=""0""&gt;_x000D_
  &lt;f'"</definedName>
    <definedName name="_AMO_ContentDefinition_225272241.2" hidden="1">"'iles&gt;C:\Users\ndivhuwog\Documents\My SAS Files\Add-In for Microsoft Office\_SOA_Summary_Tables_974195893\main.srx&lt;/files&gt;_x000D_
  &lt;parents /&gt;_x000D_
  &lt;children /&gt;_x000D_
  &lt;param n=""TaskID"" v=""D3932E3A-4FEE-43DF-956C-A605AC9AF3E7"" /&gt;_x000D_
  &lt;param n=""DisplayName"" '"</definedName>
    <definedName name="_AMO_ContentDefinition_225272241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225272241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225272241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225272241.6" hidden="1">"'5&amp;quot; /&amp;gt;"" /&gt;_x000D_
  &lt;param n=""CredKey"" v=""TABLE3_5&amp;#x1;SASApp&amp;#x1;LFSR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225272241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225272241.8" hidden="1">"'t=""InsertEntire"" ColOpt=""InsertCells"" /&gt;_x000D_
&lt;/ContentDefinition&gt;'"</definedName>
    <definedName name="_AMO_ContentDefinition_242095788" hidden="1">"'Partitions:9'"</definedName>
    <definedName name="_AMO_ContentDefinition_242095788.0" hidden="1">"'&lt;ContentDefinition name=""Summary Tables"" rsid=""242095788"" type=""Task"" format=""ReportXml"" imgfmt=""ActiveX"" created=""10/24/2012 16:11:53"" modifed=""03/04/2014 10:18:13"" user=""ndivhuwog"" apply=""False"" css=""C:\Program Files\SASHome\SASAd'"</definedName>
    <definedName name="_AMO_ContentDefinition_242095788.1" hidden="1">"'dinforMicrosoftOffice\5.1\Styles\AMODefault.css"" range=""Summary_Tables_49"" auto=""False"" xTime=""00:00:00.3710000"" rTime=""00:00:00.5560000"" bgnew=""False"" nFmt=""False"" grphSet=""False"" imgY=""0"" imgX=""0""&gt;_x000D_
  &lt;files&gt;C:\Users\ndivhuwog\Doc'"</definedName>
    <definedName name="_AMO_ContentDefinition_242095788.2" hidden="1">"'uments\My SAS Files\Add-In for Microsoft Office\_SOA_Summary_Tables_934375492\main.srx&lt;/files&gt;_x000D_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4209578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4209578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42095788.5" hidden="1">"'&amp;amp;quot;1.0&amp;amp;quot; encoding=&amp;amp;quot;utf-16&amp;amp;quot;?&amp;amp;gt;&amp;amp;lt;FilterTree&amp;amp;gt;&amp;amp;lt;TreeRoot /&amp;amp;gt;&amp;amp;lt;/FilterTree&amp;amp;gt;&amp;quot; ColSelFlg=&amp;quot;0&amp;quot; Name=&amp;quot;TABLE7&amp;quot; /&amp;gt;"" /&gt;_x000D_
  &lt;param n=""CredKey"" v=""TABLE7&amp;#x1'"</definedName>
    <definedName name="_AMO_ContentDefinition_242095788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242095788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2095788.8" hidden="1">"'
&lt;/ContentDefinition&gt;'"</definedName>
    <definedName name="_AMO_ContentDefinition_247862661" hidden="1">"'Partitions:9'"</definedName>
    <definedName name="_AMO_ContentDefinition_247862661.0" hidden="1">"'&lt;ContentDefinition name=""Summary Tables"" rsid=""247862661"" type=""Task"" format=""ReportXml"" imgfmt=""ACTXIMG"" created=""01/27/2011 15:40:18"" modifed=""02/28/2014 13:44:08"" user=""ndivhuwog"" apply=""False"" css=""C:\Program Files\SAS\Shared Fi'"</definedName>
    <definedName name="_AMO_ContentDefinition_247862661.1" hidden="1">"'les\BIClientStyles\AMODefault.css"" range=""Summary_Tables_33"" auto=""False"" xTime=""00:00:00.4570000"" rTime=""00:00:00.5300000"" bgnew=""False"" nFmt=""False"" grphSet=""False"" imgY=""0"" imgX=""0""&gt;_x000D_
  &lt;files&gt;C:\Users\ndivhuwog\Documents\My SAS '"</definedName>
    <definedName name="_AMO_ContentDefinition_247862661.2" hidden="1">"'Files\Add-In for Microsoft Office\_SOA_Summary_Tables_172771311\main.srx&lt;/files&gt;_x000D_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47862661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47862661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47862661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Name=&amp;quot;TABLE4&amp;quot; /&amp;gt;"" /&gt;_x000D_
  &lt;param n=""CredKey"" '"</definedName>
    <definedName name="_AMO_ContentDefinition_247862661.6" hidden="1">"'v=""TABLE4&amp;#x1;SASApp&amp;#x1;LFSR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n=""_'"</definedName>
    <definedName name="_AMO_ContentDefinition_247862661.7" hidden="1">"'ROM_Application_""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7862661.8" hidden="1">"'
&lt;/ContentDefinition&gt;'"</definedName>
    <definedName name="_AMO_ContentDefinition_30194841" hidden="1">"'Partitions:9'"</definedName>
    <definedName name="_AMO_ContentDefinition_30194841.0" hidden="1">"'&lt;ContentDefinition name=""Summary Tables"" rsid=""30194841"" type=""Task"" format=""ReportXml"" imgfmt=""ActiveX"" created=""02/14/2014 12:33:27"" modifed=""03/04/2014 10:23:30"" user=""ndivhuwog"" apply=""False"" css=""C:\Program Files\SASHome\SASAdd'"</definedName>
    <definedName name="_AMO_ContentDefinition_30194841.1" hidden="1">"'inforMicrosoftOffice\5.1\Styles\AMODefault.css"" range=""Summary_Tables_57"" auto=""False"" xTime=""00:00:00.3600000"" rTime=""00:00:00.6640000"" bgnew=""False"" nFmt=""False"" grphSet=""False"" imgY=""0"" imgX=""0""&gt;_x000D_
  &lt;files&gt;C:\Users\ndivhuwog\Docu'"</definedName>
    <definedName name="_AMO_ContentDefinition_30194841.2" hidden="1">"'ments\My SAS Files\Add-In for Microsoft Office\_SOA_Summary_Tables_409067076\main.srx&lt;/files&gt;_x000D_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0194841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0194841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0194841.5" hidden="1">"'&amp;amp;quot;1.0&amp;amp;quot; encoding=&amp;amp;quot;utf-16&amp;amp;quot;?&amp;amp;gt;&amp;amp;lt;FilterTree&amp;amp;gt;&amp;amp;lt;TreeRoot /&amp;amp;gt;&amp;amp;lt;/FilterTree&amp;amp;gt;&amp;quot; ColSelFlg=&amp;quot;0&amp;quot; Name=&amp;quot;TABLE6B&amp;quot; /&amp;gt;"" /&gt;_x000D_
  &lt;param n=""CredKey"" v=""TABLE6B&amp;#'"</definedName>
    <definedName name="_AMO_ContentDefinition_30194841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30194841.7" hidden="1">"'ation_""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30194841.8" hidden="1">"'
&lt;/ContentDefinition&gt;'"</definedName>
    <definedName name="_AMO_ContentDefinition_37461558" hidden="1">"'Partitions:9'"</definedName>
    <definedName name="_AMO_ContentDefinition_37461558.0" hidden="1">"'&lt;ContentDefinition name=""Summary Tables"" rsid=""37461558"" type=""Task"" format=""ReportXml"" imgfmt=""ActiveX"" created=""02/14/2014 15:25:47"" modifed=""02/28/2014 14:17:01"" user=""ndivhuwog"" apply=""False"" css=""C:\Program Files\SASHome\SASAdd'"</definedName>
    <definedName name="_AMO_ContentDefinition_37461558.1" hidden="1">"'inforMicrosoftOffice\5.1\Styles\AMODefault.css"" range=""Summary_Tables_61"" auto=""False"" xTime=""00:00:00.4010000"" rTime=""00:00:00.6050000"" bgnew=""False"" nFmt=""False"" grphSet=""False"" imgY=""0"" imgX=""0""&gt;_x000D_
  &lt;files&gt;C:\Users\ndivhuwog\Docu'"</definedName>
    <definedName name="_AMO_ContentDefinition_37461558.2" hidden="1">"'ments\My SAS Files\Add-In for Microsoft Office\_SOA_Summary_Tables_207425595\main.srx&lt;/files&gt;_x000D_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746155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746155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7461558.5" hidden="1">"'&amp;amp;quot;1.0&amp;amp;quot; encoding=&amp;amp;quot;utf-16&amp;amp;quot;?&amp;amp;gt;&amp;amp;lt;FilterTree&amp;amp;gt;&amp;amp;lt;TreeRoot /&amp;amp;gt;&amp;amp;lt;/FilterTree&amp;amp;gt;&amp;quot; ColSelFlg=&amp;quot;0&amp;quot; Name=&amp;quot;TABLE2_4&amp;quot; /&amp;gt;"" /&gt;_x000D_
  &lt;param n=""CredKey"" v=""TABLE2_4'"</definedName>
    <definedName name="_AMO_ContentDefinition_37461558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37461558.7" hidden="1">"'ication_""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37461558.8" hidden="1">"'
&lt;/ContentDefinition&gt;'"</definedName>
    <definedName name="_AMO_ContentDefinition_390982613" hidden="1">"'Partitions:9'"</definedName>
    <definedName name="_AMO_ContentDefinition_390982613.0" hidden="1">"'&lt;ContentDefinition name=""Summary Tables"" rsid=""390982613"" type=""Task"" format=""ReportXml"" imgfmt=""ACTXIMG"" created=""04/30/2009 09:25:26"" modifed=""02/28/2014 13:45:22"" user=""ndivhuwog"" apply=""False"" css=""C:\Documents and Settings\ndiv'"</definedName>
    <definedName name="_AMO_ContentDefinition_390982613.1" hidden="1">"'huwog.000\Application Data\SAS\BI Clients\Styles\Copy  of cpi (Ndivhu).css"" range=""Summary_Tables_22"" auto=""False"" xTime=""00:00:00.4100000"" rTime=""00:00:00.5250000"" bgnew=""False"" nFmt=""False"" grphSet=""False"" imgY=""0"" imgX=""0""&gt;_x000D_
  &lt;f'"</definedName>
    <definedName name="_AMO_ContentDefinition_390982613.2" hidden="1">"'iles&gt;C:\Users\ndivhuwog\Documents\My SAS Files\Add-In for Microsoft Office\_SOA_Summary_Tables_209047778\main.srx&lt;/files&gt;_x000D_
  &lt;parents /&gt;_x000D_
  &lt;children /&gt;_x000D_
  &lt;param n=""TaskID"" v=""D3932E3A-4FEE-43DF-956C-A605AC9AF3E7"" /&gt;_x000D_
  &lt;param n=""DisplayName"" '"</definedName>
    <definedName name="_AMO_ContentDefinition_390982613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390982613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390982613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Name=&amp;quot;TABLE6&amp;'"</definedName>
    <definedName name="_AMO_ContentDefinition_390982613.6" hidden="1">"'quot; /&amp;gt;"" /&gt;_x000D_
  &lt;param n=""CredKey"" v=""TABLE6&amp;#x1;SASApp&amp;#x1;LFSR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390982613.7" hidden="1">"'ROM_Version_""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RowOpt=""'"</definedName>
    <definedName name="_AMO_ContentDefinition_390982613.8" hidden="1">"'InsertEntire"" ColOpt=""InsertCells"" /&gt;_x000D_
&lt;/ContentDefinition&gt;'"</definedName>
    <definedName name="_AMO_ContentDefinition_398675413" hidden="1">"'Partitions:9'"</definedName>
    <definedName name="_AMO_ContentDefinition_398675413.0" hidden="1">"'&lt;ContentDefinition name=""Summary Tables"" rsid=""398675413"" type=""Task"" format=""ReportXml"" imgfmt=""ACTIVEX"" created=""04/19/2012 10:34:46"" modifed=""02/28/2014 13:39:04"" user=""ndivhuwog"" apply=""False"" css=""C:\Program Files\SAS\Shared Fi'"</definedName>
    <definedName name="_AMO_ContentDefinition_398675413.1" hidden="1">"'les\BIClientStyles\AMODefault.css"" range=""Summary_Tables_39"" auto=""False"" xTime=""00:00:00.3840000"" rTime=""00:00:00.4760000"" bgnew=""False"" nFmt=""False"" grphSet=""False"" imgY=""0"" imgX=""0""&gt;_x000D_
  &lt;files&gt;C:\Users\ndivhuwog\Documents\My SAS '"</definedName>
    <definedName name="_AMO_ContentDefinition_398675413.2" hidden="1">"'Files\Add-In for Microsoft Office\_SOA_Summary_Tables_722109671\main.srx&lt;/files&gt;_x000D_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398675413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398675413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398675413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Name=&amp;quot;TABLE3_6&amp;quot; /&amp;gt;"" /&gt;_x000D_
  &lt;param n=""CredKey""'"</definedName>
    <definedName name="_AMO_ContentDefinition_398675413.6" hidden="1">"' v=""TABLE3_6&amp;#x1;SASApp&amp;#x1;LFSR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398675413.7" hidden="1">"'=""_ROM_Application_""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/&gt;'"</definedName>
    <definedName name="_AMO_ContentDefinition_398675413.8" hidden="1">"'_x000D_
&lt;/ContentDefinition&gt;'"</definedName>
    <definedName name="_AMO_ContentDefinition_416626384" hidden="1">"'Partitions:9'"</definedName>
    <definedName name="_AMO_ContentDefinition_416626384.0" hidden="1">"'&lt;ContentDefinition name=""Summary Tables"" rsid=""416626384"" type=""Task"" format=""ReportXml"" imgfmt=""ActiveX"" created=""10/17/2013 08:57:04"" modifed=""03/03/2014 15:46:53"" user=""ndivhuwog"" apply=""False"" css=""C:\Program Files\SASHome\SASAd'"</definedName>
    <definedName name="_AMO_ContentDefinition_416626384.1" hidden="1">"'dinforMicrosoftOffice\5.1\Styles\AMODefault.css"" range=""Summary_Tables_53"" auto=""False"" xTime=""00:00:00.4300430"" rTime=""00:00:00.6620662"" bgnew=""False"" nFmt=""False"" grphSet=""False"" imgY=""0"" imgX=""0""&gt;_x000D_
  &lt;files&gt;C:\Users\ndivhuwog\Doc'"</definedName>
    <definedName name="_AMO_ContentDefinition_416626384.2" hidden="1">"'uments\My SAS Files\Add-In for Microsoft Office\_SOA_Summary_Tables_558012043\main.srx&lt;/files&gt;_x000D_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41662638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41662638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416626384.5" hidden="1">"'&amp;amp;quot;1.0&amp;amp;quot; encoding=&amp;amp;quot;utf-16&amp;amp;quot;?&amp;amp;gt;&amp;amp;lt;FilterTree&amp;amp;gt;&amp;amp;lt;TreeRoot /&amp;amp;gt;&amp;amp;lt;/FilterTree&amp;amp;gt;&amp;quot; ColSelFlg=&amp;quot;0&amp;quot; Name=&amp;quot;TABLE2_7A&amp;quot; /&amp;gt;"" /&gt;_x000D_
  &lt;param n=""CredKey"" v=""TABLE2_'"</definedName>
    <definedName name="_AMO_ContentDefinition_416626384.6" hidden="1">"'7A&amp;#x1;SASApp&amp;#x1;LFSR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416626384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416626384.8" hidden="1">"'
&lt;/ContentDefinition&gt;'"</definedName>
    <definedName name="_AMO_ContentDefinition_472893794" hidden="1">"'Partitions:9'"</definedName>
    <definedName name="_AMO_ContentDefinition_472893794.0" hidden="1">"'&lt;ContentDefinition name=""Summary Tables"" rsid=""472893794"" type=""Task"" format=""ReportXml"" imgfmt=""ACTIVEX"" created=""04/19/2012 10:39:40"" modifed=""02/28/2014 13:39:58"" user=""ndivhuwog"" apply=""False"" css=""C:\Program Files\SAS\Shared Fi'"</definedName>
    <definedName name="_AMO_ContentDefinition_472893794.1" hidden="1">"'les\BIClientStyles\AMODefault.css"" range=""Summary_Tables_40"" auto=""False"" xTime=""00:00:00.3630000"" rTime=""00:00:00.4310000"" bgnew=""False"" nFmt=""False"" grphSet=""False"" imgY=""0"" imgX=""0""&gt;_x000D_
  &lt;files&gt;C:\Users\ndivhuwog\Documents\My SAS '"</definedName>
    <definedName name="_AMO_ContentDefinition_472893794.2" hidden="1">"'Files\Add-In for Microsoft Office\_SOA_Summary_Tables_319318931\main.srx&lt;/files&gt;_x000D_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472893794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472893794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472893794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Name=&amp;quot;TABLE3_7&amp;quot; /&amp;gt;"" /&gt;_x000D_
  &lt;param n=""CredKey""'"</definedName>
    <definedName name="_AMO_ContentDefinition_472893794.6" hidden="1">"' v=""TABLE3_7&amp;#x1;SASApp&amp;#x1;LFSR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472893794.7" hidden="1">"'=""_ROM_Application_""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/&gt;'"</definedName>
    <definedName name="_AMO_ContentDefinition_472893794.8" hidden="1">"'_x000D_
&lt;/ContentDefinition&gt;'"</definedName>
    <definedName name="_AMO_ContentDefinition_539372770" hidden="1">"'Partitions:9'"</definedName>
    <definedName name="_AMO_ContentDefinition_539372770.0" hidden="1">"'&lt;ContentDefinition name=""Summary Tables"" rsid=""539372770"" type=""Task"" format=""ReportXml"" imgfmt=""ActiveX"" created=""02/14/2014 15:08:13"" modifed=""02/28/2014 13:12:16"" user=""ndivhuwog"" apply=""False"" css=""C:\Program Files\SASHome\SASAd'"</definedName>
    <definedName name="_AMO_ContentDefinition_539372770.1" hidden="1">"'dinforMicrosoftOffice\5.1\Styles\AMODefault.css"" range=""Summary_Tables_48"" auto=""False"" xTime=""00:00:00.4450000"" rTime=""00:00:00.6550000"" bgnew=""False"" nFmt=""False"" grphSet=""False"" imgY=""0"" imgX=""0""&gt;_x000D_
  &lt;files&gt;C:\Users\ndivhuwog\Doc'"</definedName>
    <definedName name="_AMO_ContentDefinition_539372770.2" hidden="1">"'uments\My SAS Files\Add-In for Microsoft Office\_SOA_Summary_Tables_14096437\main.srx&lt;/files&gt;_x000D_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393727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393727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39372770.5" hidden="1">"'&amp;amp;quot;1.0&amp;amp;quot; encoding=&amp;amp;quot;utf-16&amp;amp;quot;?&amp;amp;gt;&amp;amp;lt;FilterTree&amp;amp;gt;&amp;amp;lt;TreeRoot /&amp;amp;gt;&amp;amp;lt;/FilterTree&amp;amp;gt;&amp;quot; ColSelFlg=&amp;quot;0&amp;quot; Name=&amp;quot;TABLE2_3A&amp;quot; /&amp;gt;"" /&gt;_x000D_
  &lt;param n=""CredKey"" v=""TABLE2_'"</definedName>
    <definedName name="_AMO_ContentDefinition_539372770.6" hidden="1">"'3A&amp;#x1;SASApp&amp;#x1;LFSR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539372770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39372770.8" hidden="1">"'
&lt;/ContentDefinition&gt;'"</definedName>
    <definedName name="_AMO_ContentDefinition_572615156" hidden="1">"'Partitions:9'"</definedName>
    <definedName name="_AMO_ContentDefinition_572615156.0" hidden="1">"'&lt;ContentDefinition name=""Summary Tables"" rsid=""572615156"" type=""Task"" format=""ReportXml"" imgfmt=""ActiveX"" created=""02/14/2014 09:41:50"" modifed=""02/28/2014 13:11:22"" user=""ndivhuwog"" apply=""False"" css=""C:\Program Files\SASHome\SASAd'"</definedName>
    <definedName name="_AMO_ContentDefinition_572615156.1" hidden="1">"'dinforMicrosoftOffice\5.1\Styles\AMODefault.css"" range=""Summary_Tables_55"" auto=""False"" xTime=""00:00:00.5750000"" rTime=""00:00:01.6700000"" bgnew=""False"" nFmt=""False"" grphSet=""False"" imgY=""0"" imgX=""0""&gt;_x000D_
  &lt;files&gt;C:\Users\ndivhuwog\Doc'"</definedName>
    <definedName name="_AMO_ContentDefinition_572615156.2" hidden="1">"'uments\My SAS Files\Add-In for Microsoft Office\_SOA_Summary_Tables_630743990\main.srx&lt;/files&gt;_x000D_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261515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261515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2615156.5" hidden="1">"'&amp;amp;quot;1.0&amp;amp;quot; encoding=&amp;amp;quot;utf-16&amp;amp;quot;?&amp;amp;gt;&amp;amp;lt;FilterTree&amp;amp;gt;&amp;amp;lt;TreeRoot /&amp;amp;gt;&amp;amp;lt;/FilterTree&amp;amp;gt;&amp;quot; ColSelFlg=&amp;quot;0&amp;quot; Name=&amp;quot;TABLE1&amp;quot; /&amp;gt;"" /&gt;_x000D_
  &lt;param n=""CredKey"" v=""TABLE1&amp;#x1'"</definedName>
    <definedName name="_AMO_ContentDefinition_572615156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572615156.7" hidden="1">"'ion_""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572615156.8" hidden="1">"'
&lt;/ContentDefinition&gt;'"</definedName>
    <definedName name="_AMO_ContentDefinition_576762798" hidden="1">"'Partitions:9'"</definedName>
    <definedName name="_AMO_ContentDefinition_576762798.0" hidden="1">"'&lt;ContentDefinition name=""Summary Tables"" rsid=""576762798"" type=""Task"" format=""ReportXml"" imgfmt=""ACTXIMG"" created=""04/28/2009 15:48:21"" modifed=""02/28/2014 13:36:30"" user=""ndivhuwog"" apply=""False"" css=""C:\Documents and Settings\ndiv'"</definedName>
    <definedName name="_AMO_ContentDefinition_576762798.1" hidden="1">"'huwog.000\Application Data\SAS\BI Clients\Styles\Copy  of cpi (Ndivhu).css"" range=""Summary_Tables_7"" auto=""False"" xTime=""00:00:00.3550000"" rTime=""00:00:00.5090000"" bgnew=""False"" nFmt=""False"" grphSet=""False"" imgY=""0"" imgX=""0""&gt;_x000D_
  &lt;fi'"</definedName>
    <definedName name="_AMO_ContentDefinition_576762798.2" hidden="1">"'les&gt;C:\Users\ndivhuwog\Documents\My SAS Files\Add-In for Microsoft Office\_SOA_Summary_Tables_201144259\main.srx&lt;/files&gt;_x000D_
  &lt;parents /&gt;_x000D_
  &lt;children /&gt;_x000D_
  &lt;param n=""TaskID"" v=""D3932E3A-4FEE-43DF-956C-A605AC9AF3E7"" /&gt;_x000D_
  &lt;param n=""DisplayName"" v'"</definedName>
    <definedName name="_AMO_ContentDefinition_576762798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76762798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76762798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Name=&amp;quot;TABLE3_3'"</definedName>
    <definedName name="_AMO_ContentDefinition_576762798.6" hidden="1">"'&amp;quot; /&amp;gt;"" /&gt;_x000D_
  &lt;param n=""CredKey"" v=""TABLE3_3&amp;#x1;SASApp&amp;#x1;LFSR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576762798.7" hidden="1">"'""_ROM_Version_""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76762798.8" hidden="1">"'t=""InsertEntire"" ColOpt=""InsertCells"" /&gt;_x000D_
&lt;/ContentDefinition&gt;'"</definedName>
    <definedName name="_AMO_ContentDefinition_576788546" hidden="1">"'Partitions:9'"</definedName>
    <definedName name="_AMO_ContentDefinition_576788546.0" hidden="1">"'&lt;ContentDefinition name=""Summary Tables"" rsid=""576788546"" type=""Task"" format=""ReportXml"" imgfmt=""ActiveX"" created=""02/14/2014 15:04:16"" modifed=""02/28/2014 13:12:09"" user=""ndivhuwog"" apply=""False"" css=""C:\Program Files\SASHome\SASAd'"</definedName>
    <definedName name="_AMO_ContentDefinition_576788546.1" hidden="1">"'dinforMicrosoftOffice\5.1\Styles\AMODefault.css"" range=""Summary_Tables_59"" auto=""False"" xTime=""00:00:00.4400000"" rTime=""00:00:00.6800000"" bgnew=""False"" nFmt=""False"" grphSet=""False"" imgY=""0"" imgX=""0""&gt;_x000D_
  &lt;files&gt;C:\Users\ndivhuwog\Doc'"</definedName>
    <definedName name="_AMO_ContentDefinition_576788546.2" hidden="1">"'uments\My SAS Files\Add-In for Microsoft Office\_SOA_Summary_Tables_997907463\main.srx&lt;/files&gt;_x000D_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678854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678854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6788546.5" hidden="1">"'&amp;amp;quot;1.0&amp;amp;quot; encoding=&amp;amp;quot;utf-16&amp;amp;quot;?&amp;amp;gt;&amp;amp;lt;FilterTree&amp;amp;gt;&amp;amp;lt;TreeRoot /&amp;amp;gt;&amp;amp;lt;/FilterTree&amp;amp;gt;&amp;quot; ColSelFlg=&amp;quot;0&amp;quot; Name=&amp;quot;TABLE2_2&amp;quot; /&amp;gt;"" /&gt;_x000D_
  &lt;param n=""CredKey"" v=""TABLE2_2'"</definedName>
    <definedName name="_AMO_ContentDefinition_576788546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576788546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76788546.8" hidden="1">"'
&lt;/ContentDefinition&gt;'"</definedName>
    <definedName name="_AMO_ContentDefinition_587946619" hidden="1">"'Partitions:9'"</definedName>
    <definedName name="_AMO_ContentDefinition_587946619.0" hidden="1">"'&lt;ContentDefinition name=""Summary Tables"" rsid=""587946619"" type=""Task"" format=""ReportXml"" imgfmt=""ACTXIMG"" created=""04/28/2009 15:59:01"" modifed=""02/28/2014 13:35:14"" user=""ndivhuwog"" apply=""False"" css=""C:\Documents and Settings\ndiv'"</definedName>
    <definedName name="_AMO_ContentDefinition_587946619.1" hidden="1">"'huwog.000\Application Data\SAS\BI Clients\Styles\Copy  of cpi (Ndivhu).css"" range=""Summary_Tables_9"" auto=""False"" xTime=""00:00:00.4370000"" rTime=""00:00:00.5820000"" bgnew=""False"" nFmt=""False"" grphSet=""False"" imgY=""0"" imgX=""0""&gt;_x000D_
  &lt;fi'"</definedName>
    <definedName name="_AMO_ContentDefinition_587946619.2" hidden="1">"'les&gt;C:\Users\ndivhuwog\Documents\My SAS Files\Add-In for Microsoft Office\_SOA_Summary_Tables_168906058\main.srx&lt;/files&gt;_x000D_
  &lt;parents /&gt;_x000D_
  &lt;children /&gt;_x000D_
  &lt;param n=""TaskID"" v=""D3932E3A-4FEE-43DF-956C-A605AC9AF3E7"" /&gt;_x000D_
  &lt;param n=""DisplayName"" v'"</definedName>
    <definedName name="_AMO_ContentDefinition_587946619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87946619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87946619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587946619.6" hidden="1">"'B&amp;quot; /&amp;gt;"" /&gt;_x000D_
  &lt;param n=""CredKey"" v=""TABLE3_2B&amp;#x1;SASApp&amp;#x1;LFSR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587946619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87946619.8" hidden="1">"'t=""InsertEntire"" ColOpt=""InsertCells"" /&gt;_x000D_
&lt;/ContentDefinition&gt;'"</definedName>
    <definedName name="_AMO_ContentDefinition_617623402" hidden="1">"'Partitions:9'"</definedName>
    <definedName name="_AMO_ContentDefinition_617623402.0" hidden="1">"'&lt;ContentDefinition name=""Summary Tables"" rsid=""617623402"" type=""Task"" format=""ReportXml"" imgfmt=""ACTXIMG"" created=""04/28/2009 15:54:13"" modifed=""02/28/2014 13:34:14"" user=""ndivhuwog"" apply=""False"" css=""C:\Documents and Settings\ndiv'"</definedName>
    <definedName name="_AMO_ContentDefinition_617623402.1" hidden="1">"'huwog.000\Application Data\SAS\BI Clients\Styles\Copy  of cpi (Ndivhu).css"" range=""Summary_Tables_8"" auto=""False"" xTime=""00:00:00.4540000"" rTime=""00:00:00.7870000"" bgnew=""False"" nFmt=""False"" grphSet=""False"" imgY=""0"" imgX=""0""&gt;_x000D_
  &lt;fi'"</definedName>
    <definedName name="_AMO_ContentDefinition_617623402.2" hidden="1">"'les&gt;C:\Users\ndivhuwog\Documents\My SAS Files\Add-In for Microsoft Office\_SOA_Summary_Tables_675370892\main.srx&lt;/files&gt;_x000D_
  &lt;parents /&gt;_x000D_
  &lt;children /&gt;_x000D_
  &lt;param n=""TaskID"" v=""D3932E3A-4FEE-43DF-956C-A605AC9AF3E7"" /&gt;_x000D_
  &lt;param n=""DisplayName"" v'"</definedName>
    <definedName name="_AMO_ContentDefinition_6176234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6176234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6176234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617623402.6" hidden="1">"'A&amp;quot; /&amp;gt;"" /&gt;_x000D_
  &lt;param n=""CredKey"" v=""TABLE3_2A&amp;#x1;SASApp&amp;#x1;LFSR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17623402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617623402.8" hidden="1">"'t=""InsertEntire"" ColOpt=""InsertCells"" /&gt;_x000D_
&lt;/ContentDefinition&gt;'"</definedName>
    <definedName name="_AMO_ContentDefinition_621796666" hidden="1">"'Partitions:9'"</definedName>
    <definedName name="_AMO_ContentDefinition_621796666.0" hidden="1">"'&lt;ContentDefinition name=""Summary Tables"" rsid=""621796666"" type=""Task"" format=""ReportXml"" imgfmt=""ACTIVEX"" created=""04/19/2012 10:44:15"" modifed=""02/28/2014 13:41:25"" user=""ndivhuwog"" apply=""False"" css=""C:\Program Files\SAS\Shared Fi'"</definedName>
    <definedName name="_AMO_ContentDefinition_621796666.1" hidden="1">"'les\BIClientStyles\AMODefault.css"" range=""Summary_Tables_41"" auto=""False"" xTime=""00:00:00.4240000"" rTime=""00:00:00.7220000"" bgnew=""False"" nFmt=""False"" grphSet=""False"" imgY=""0"" imgX=""0""&gt;_x000D_
  &lt;files&gt;C:\Users\ndivhuwog\Documents\My SAS '"</definedName>
    <definedName name="_AMO_ContentDefinition_621796666.2" hidden="1">"'Files\Add-In for Microsoft Office\_SOA_Summary_Tables_533389665\main.srx&lt;/files&gt;_x000D_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621796666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621796666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621796666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Name=&amp;quot;TABLE3_8A&amp;quot; /&amp;gt;"" /&gt;_x000D_
  &lt;param n=""CredKey'"</definedName>
    <definedName name="_AMO_ContentDefinition_621796666.6" hidden="1">"'"" v=""TABLE3_8A&amp;#x1;SASApp&amp;#x1;LFSR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621796666.7" hidden="1">"' n=""_ROM_Application_""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/'"</definedName>
    <definedName name="_AMO_ContentDefinition_621796666.8" hidden="1">"'&gt;_x000D_
&lt;/ContentDefinition&gt;'"</definedName>
    <definedName name="_AMO_ContentDefinition_65748969" hidden="1">"'Partitions:9'"</definedName>
    <definedName name="_AMO_ContentDefinition_65748969.0" hidden="1">"'&lt;ContentDefinition name=""Summary Tables"" rsid=""65748969"" type=""Task"" format=""ReportXml"" imgfmt=""ActiveX"" created=""10/17/2013 09:00:29"" modifed=""03/03/2014 15:47:01"" user=""ndivhuwog"" apply=""False"" css=""C:\Program Files\SASHome\SASAdd'"</definedName>
    <definedName name="_AMO_ContentDefinition_65748969.1" hidden="1">"'inforMicrosoftOffice\5.1\Styles\AMODefault.css"" range=""Summary_Tables_54"" auto=""False"" xTime=""00:00:00.4260426"" rTime=""00:00:00.6190619"" bgnew=""False"" nFmt=""False"" grphSet=""False"" imgY=""0"" imgX=""0""&gt;_x000D_
  &lt;files&gt;C:\Users\ndivhuwog\Docu'"</definedName>
    <definedName name="_AMO_ContentDefinition_65748969.2" hidden="1">"'ments\My SAS Files\Add-In for Microsoft Office\_SOA_Summary_Tables_869296011\main.srx&lt;/files&gt;_x000D_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574896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574896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5748969.5" hidden="1">"'&amp;amp;quot;1.0&amp;amp;quot; encoding=&amp;amp;quot;utf-16&amp;amp;quot;?&amp;amp;gt;&amp;amp;lt;FilterTree&amp;amp;gt;&amp;amp;lt;TreeRoot /&amp;amp;gt;&amp;amp;lt;/FilterTree&amp;amp;gt;&amp;quot; ColSelFlg=&amp;quot;0&amp;quot; Name=&amp;quot;TABLE2_7B&amp;quot; /&amp;gt;"" /&gt;_x000D_
  &lt;param n=""CredKey"" v=""TABLE2_'"</definedName>
    <definedName name="_AMO_ContentDefinition_65748969.6" hidden="1">"'7B&amp;#x1;SASApp&amp;#x1;LFSR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65748969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65748969.8" hidden="1">"'
&lt;/ContentDefinition&gt;'"</definedName>
    <definedName name="_AMO_ContentDefinition_662231970" hidden="1">"'Partitions:9'"</definedName>
    <definedName name="_AMO_ContentDefinition_662231970.0" hidden="1">"'&lt;ContentDefinition name=""Summary Tables"" rsid=""662231970"" type=""Task"" format=""ReportXml"" imgfmt=""ActiveX"" created=""01/24/2014 16:15:59"" modifed=""01/24/2014 16:15:59"" user=""ndivhuwog"" apply=""False"" css=""C:\Program Files\SASHome\SASAd'"</definedName>
    <definedName name="_AMO_ContentDefinition_662231970.1" hidden="1">"'dinforMicrosoftOffice\5.1\Styles\AMODefault.css"" range=""Summary_Tables_56"" auto=""False"" xTime=""00:00:00.3860000"" rTime=""00:00:00.6420000"" bgnew=""False"" nFmt=""False"" grphSet=""False"" imgY=""0"" imgX=""0""&gt;_x000D_
  &lt;files&gt;C:\Users\ndivhuwog\Doc'"</definedName>
    <definedName name="_AMO_ContentDefinition_662231970.2" hidden="1">"'uments\My SAS Files\Add-In for Microsoft Office\_SOA_Summary_Tables_364271206\main.srx&lt;/files&gt;_x000D_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622319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622319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62231970.5" hidden="1">"'&amp;amp;quot;1.0&amp;amp;quot; encoding=&amp;amp;quot;utf-16&amp;amp;quot;?&amp;amp;gt;&amp;amp;lt;FilterTree&amp;amp;gt;&amp;amp;lt;TreeRoot /&amp;amp;gt;&amp;amp;lt;/FilterTree&amp;amp;gt;&amp;quot; ColSelFlg=&amp;quot;0&amp;quot; Name=&amp;quot;TABLE7B&amp;quot; /&amp;gt;"" /&gt;_x000D_
  &lt;param n=""CredKey"" v=""TABLE7B&amp;#'"</definedName>
    <definedName name="_AMO_ContentDefinition_662231970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662231970.7" hidden="1">"'ation_"" v=""ODS"" /&gt;_x000D_
  &lt;param n=""_ROM_AppVersion_"" v=""9.2"" /&gt;_x000D_
  &lt;param n=""maxReportCols"" v=""10"" /&gt;_x000D_
  &lt;fids n=""main.srx"" v=""0"" /&gt;_x000D_
  &lt;ExcelXMLOptions AdjColWidths=""True"" RowOpt=""InsertEntire"" ColOpt=""InsertCells"" /&gt;_x000D_'"</definedName>
    <definedName name="_AMO_ContentDefinition_662231970.8" hidden="1">"'
&lt;/ContentDefinition&gt;'"</definedName>
    <definedName name="_AMO_ContentDefinition_671486722" hidden="1">"'Partitions:9'"</definedName>
    <definedName name="_AMO_ContentDefinition_671486722.0" hidden="1">"'&lt;ContentDefinition name=""Summary Tables"" rsid=""671486722"" type=""Task"" format=""ReportXml"" imgfmt=""ACTXIMG"" created=""04/30/2009 08:57:37"" modifed=""02/28/2014 13:43:59"" user=""ndivhuwog"" apply=""False"" css=""C:\Documents and Settings\ndiv'"</definedName>
    <definedName name="_AMO_ContentDefinition_671486722.1" hidden="1">"'huwog.000\Application Data\SAS\BI Clients\Styles\Copy  of cpi (Ndivhu).css"" range=""Summary_Tables_16"" auto=""False"" xTime=""00:00:00.5500000"" rTime=""00:00:00.9000000"" bgnew=""False"" nFmt=""False"" grphSet=""False"" imgY=""0"" imgX=""0""&gt;_x000D_
  &lt;f'"</definedName>
    <definedName name="_AMO_ContentDefinition_671486722.2" hidden="1">"'iles&gt;C:\Users\ndivhuwog\Documents\My SAS Files\Add-In for Microsoft Office\_SOA_Summary_Tables_114147470\main.srx&lt;/files&gt;_x000D_
  &lt;parents /&gt;_x000D_
  &lt;children /&gt;_x000D_
  &lt;param n=""TaskID"" v=""D3932E3A-4FEE-43DF-956C-A605AC9AF3E7"" /&gt;_x000D_
  &lt;param n=""DisplayName"" '"</definedName>
    <definedName name="_AMO_ContentDefinition_671486722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671486722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671486722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671486722.6" hidden="1">"'9&amp;quot; /&amp;gt;"" /&gt;_x000D_
  &lt;param n=""CredKey"" v=""TABLE3_9&amp;#x1;SASApp&amp;#x1;LFSR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71486722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671486722.8" hidden="1">"'t=""InsertEntire"" ColOpt=""InsertCells"" /&gt;_x000D_
&lt;/ContentDefinition&gt;'"</definedName>
    <definedName name="_AMO_ContentDefinition_732119577" hidden="1">"'Partitions:9'"</definedName>
    <definedName name="_AMO_ContentDefinition_732119577.0" hidden="1">"'&lt;ContentDefinition name=""Summary Tables"" rsid=""732119577"" type=""Task"" format=""ReportXml"" imgfmt=""ACTIVEX"" created=""04/19/2012 10:59:29"" modifed=""02/28/2014 13:43:12"" user=""ndivhuwog"" apply=""False"" css=""C:\Program Files\SAS\Shared Fi'"</definedName>
    <definedName name="_AMO_ContentDefinition_732119577.1" hidden="1">"'les\BIClientStyles\AMODefault.css"" range=""Summary_Tables_42"" auto=""False"" xTime=""00:00:00.4110000"" rTime=""00:00:00.7960000"" bgnew=""False"" nFmt=""False"" grphSet=""False"" imgY=""0"" imgX=""0""&gt;_x000D_
  &lt;files&gt;C:\Users\ndivhuwog\Documents\My SAS '"</definedName>
    <definedName name="_AMO_ContentDefinition_732119577.2" hidden="1">"'Files\Add-In for Microsoft Office\_SOA_Summary_Tables_13138569\main.srx&lt;/files&gt;_x000D_
  &lt;parents /&gt;_x000D_
  &lt;children /&gt;_x000D_
  &lt;param n=""TaskID"" v=""D3932E3A-4FEE-43DF-956C-A605AC9AF3E7"" /&gt;_x000D_
  &lt;param n=""DisplayName"" v=""Summary Tables"" /&gt;_x000D_
  &lt;param n=""Disp'"</definedName>
    <definedName name="_AMO_ContentDefinition_732119577.3" hidden="1">"'layType""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732119577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732119577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Name=&amp;quot;TABLE3_8C&amp;quot; /&amp;gt;"" /&gt;_x000D_
  &lt;param n=""CredKey'"</definedName>
    <definedName name="_AMO_ContentDefinition_732119577.6" hidden="1">"'"" v=""TABLE3_8C&amp;#x1;SASApp&amp;#x1;LFSR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732119577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732119577.8" hidden="1">"'&gt;_x000D_
&lt;/ContentDefinition&gt;'"</definedName>
    <definedName name="_AMO_ContentDefinition_779436236" hidden="1">"'Partitions:9'"</definedName>
    <definedName name="_AMO_ContentDefinition_779436236.0" hidden="1">"'&lt;ContentDefinition name=""Summary Tables"" rsid=""779436236"" type=""Task"" format=""ReportXml"" imgfmt=""ACTXIMG"" created=""04/30/2009 09:21:42"" modifed=""02/28/2014 13:45:08"" user=""ndivhuwog"" apply=""False"" css=""C:\Documents and Settings\ndiv'"</definedName>
    <definedName name="_AMO_ContentDefinition_779436236.1" hidden="1">"'huwog.000\Application Data\SAS\BI Clients\Styles\Copy  of cpi (Ndivhu).css"" range=""Summary_Tables_21"" auto=""False"" xTime=""00:00:00.3680000"" rTime=""00:00:00.4130000"" bgnew=""False"" nFmt=""False"" grphSet=""False"" imgY=""0"" imgX=""0""&gt;_x000D_
  &lt;f'"</definedName>
    <definedName name="_AMO_ContentDefinition_779436236.2" hidden="1">"'iles&gt;C:\Users\ndivhuwog\Documents\My SAS Files\Add-In for Microsoft Office\_SOA_Summary_Tables_934371315\main.srx&lt;/files&gt;_x000D_
  &lt;parents /&gt;_x000D_
  &lt;children /&gt;_x000D_
  &lt;param n=""TaskID"" v=""D3932E3A-4FEE-43DF-956C-A605AC9AF3E7"" /&gt;_x000D_
  &lt;param n=""DisplayName"" '"</definedName>
    <definedName name="_AMO_ContentDefinition_779436236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779436236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779436236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Name=&amp;quot;TABLE5&amp;'"</definedName>
    <definedName name="_AMO_ContentDefinition_779436236.6" hidden="1">"'quot; /&amp;gt;"" /&gt;_x000D_
  &lt;param n=""CredKey"" v=""TABLE5&amp;#x1;SASApp&amp;#x1;LFSR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779436236.7" hidden="1">"'ROM_Version_""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RowOpt=""'"</definedName>
    <definedName name="_AMO_ContentDefinition_779436236.8" hidden="1">"'InsertEntire"" ColOpt=""InsertCells"" /&gt;_x000D_
&lt;/ContentDefinition&gt;'"</definedName>
    <definedName name="_AMO_ContentDefinition_805804074" hidden="1">"'Partitions:9'"</definedName>
    <definedName name="_AMO_ContentDefinition_805804074.0" hidden="1">"'&lt;ContentDefinition name=""Summary Tables"" rsid=""805804074"" type=""Task"" format=""ReportXml"" imgfmt=""ActiveX"" created=""10/17/2013 08:52:56"" modifed=""02/28/2014 13:20:24"" user=""ndivhuwog"" apply=""False"" css=""C:\Program Files\SASHome\SASAd'"</definedName>
    <definedName name="_AMO_ContentDefinition_805804074.1" hidden="1">"'dinforMicrosoftOffice\5.1\Styles\AMODefault.css"" range=""Summary_Tables_52"" auto=""False"" xTime=""00:00:00.4480000"" rTime=""00:00:01.4090000"" bgnew=""False"" nFmt=""False"" grphSet=""False"" imgY=""0"" imgX=""0""&gt;_x000D_
  &lt;files&gt;C:\Users\ndivhuwog\Doc'"</definedName>
    <definedName name="_AMO_ContentDefinition_805804074.2" hidden="1">"'uments\My SAS Files\Add-In for Microsoft Office\_SOA_Summary_Tables_843963519\main.srx&lt;/files&gt;_x000D_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80580407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80580407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805804074.5" hidden="1">"'&amp;amp;quot;1.0&amp;amp;quot; encoding=&amp;amp;quot;utf-16&amp;amp;quot;?&amp;amp;gt;&amp;amp;lt;FilterTree&amp;amp;gt;&amp;amp;lt;TreeRoot /&amp;amp;gt;&amp;amp;lt;/FilterTree&amp;amp;gt;&amp;quot; ColSelFlg=&amp;quot;0&amp;quot; Name=&amp;quot;TABLE2_6&amp;quot; /&amp;gt;"" /&gt;_x000D_
  &lt;param n=""CredKey"" v=""TABLE2_6'"</definedName>
    <definedName name="_AMO_ContentDefinition_80580407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80580407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805804074.8" hidden="1">"'
&lt;/ContentDefinition&gt;'"</definedName>
    <definedName name="_AMO_ContentDefinition_825207699" hidden="1">"'Partitions:9'"</definedName>
    <definedName name="_AMO_ContentDefinition_825207699.0" hidden="1">"'&lt;ContentDefinition name=""Summary Tables"" rsid=""825207699"" type=""Task"" format=""ReportXml"" imgfmt=""ACTXIMG"" created=""04/29/2009 15:23:57"" modifed=""02/28/2014 13:37:21"" user=""ndivhuwog"" apply=""False"" css=""C:\Documents and Settings\ndiv'"</definedName>
    <definedName name="_AMO_ContentDefinition_825207699.1" hidden="1">"'huwog.000\Application Data\SAS\BI Clients\Styles\Copy  of cpi (Ndivhu).css"" range=""Summary_Tables_12"" auto=""False"" xTime=""00:00:00.4200000"" rTime=""00:00:00.6900000"" bgnew=""False"" nFmt=""False"" grphSet=""False"" imgY=""0"" imgX=""0""&gt;_x000D_
  &lt;f'"</definedName>
    <definedName name="_AMO_ContentDefinition_825207699.2" hidden="1">"'iles&gt;C:\Users\ndivhuwog\Documents\My SAS Files\Add-In for Microsoft Office\_SOA_Summary_Tables_630968452\main.srx&lt;/files&gt;_x000D_
  &lt;parents /&gt;_x000D_
  &lt;children /&gt;_x000D_
  &lt;param n=""TaskID"" v=""D3932E3A-4FEE-43DF-956C-A605AC9AF3E7"" /&gt;_x000D_
  &lt;param n=""DisplayName"" '"</definedName>
    <definedName name="_AMO_ContentDefinition_825207699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825207699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825207699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825207699.6" hidden="1">"'4&amp;quot; /&amp;gt;"" /&gt;_x000D_
  &lt;param n=""CredKey"" v=""TABLE3_4&amp;#x1;SASApp&amp;#x1;LFSR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825207699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825207699.8" hidden="1">"'t=""InsertEntire"" ColOpt=""InsertCells"" /&gt;_x000D_
&lt;/ContentDefinition&gt;'"</definedName>
    <definedName name="_AMO_ContentDefinition_921006515" hidden="1">"'Partitions:9'"</definedName>
    <definedName name="_AMO_ContentDefinition_921006515.0" hidden="1">"'&lt;ContentDefinition name=""Summary Tables"" rsid=""921006515"" type=""Task"" format=""ReportXml"" imgfmt=""ActiveX"" created=""02/14/2014 14:55:42"" modifed=""02/28/2014 13:11:34"" user=""ndivhuwog"" apply=""False"" css=""C:\Program Files\SASHome\SASAd'"</definedName>
    <definedName name="_AMO_ContentDefinition_921006515.1" hidden="1">"'dinforMicrosoftOffice\5.1\Styles\AMODefault.css"" range=""Summary_Tables_47"" auto=""False"" xTime=""00:00:00.3940000"" rTime=""00:00:00.5840000"" bgnew=""False"" nFmt=""False"" grphSet=""False"" imgY=""0"" imgX=""0""&gt;_x000D_
  &lt;files&gt;C:\Users\ndivhuwog\Doc'"</definedName>
    <definedName name="_AMO_ContentDefinition_921006515.2" hidden="1">"'uments\My SAS Files\Add-In for Microsoft Office\_SOA_Summary_Tables_531212199\main.srx&lt;/files&gt;_x000D_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921006515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921006515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921006515.5" hidden="1">"'&amp;amp;quot;1.0&amp;amp;quot; encoding=&amp;amp;quot;utf-16&amp;amp;quot;?&amp;amp;gt;&amp;amp;lt;FilterTree&amp;amp;gt;&amp;amp;lt;TreeRoot /&amp;amp;gt;&amp;amp;lt;/FilterTree&amp;amp;gt;&amp;quot; ColSelFlg=&amp;quot;0&amp;quot; Name=&amp;quot;TABLE2&amp;quot; /&amp;gt;"" /&gt;_x000D_
  &lt;param n=""CredKey"" v=""TABLE2&amp;#x1'"</definedName>
    <definedName name="_AMO_ContentDefinition_921006515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921006515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921006515.8" hidden="1">"'
&lt;/ContentDefinition&gt;'"</definedName>
    <definedName name="_AMO_ContentDefinition_991905274" hidden="1">"'Partitions:9'"</definedName>
    <definedName name="_AMO_ContentDefinition_991905274.0" hidden="1">"'&lt;ContentDefinition name=""Summary Tables"" rsid=""991905274"" type=""Task"" format=""ReportXml"" imgfmt=""ACTXIMG"" created=""04/28/2009 15:42:39"" modifed=""02/28/2014 13:30:39"" user=""ndivhuwog"" apply=""False"" css=""C:\Documents and Settings\ndiv'"</definedName>
    <definedName name="_AMO_ContentDefinition_991905274.1" hidden="1">"'huwog.000\Application Data\SAS\BI Clients\Styles\Copy  of cpi (Ndivhu).css"" range=""Summary_Tables_6"" auto=""False"" xTime=""00:00:00.4380000"" rTime=""00:00:00.7030000"" bgnew=""False"" nFmt=""False"" grphSet=""False"" imgY=""0"" imgX=""0""&gt;_x000D_
  &lt;fi'"</definedName>
    <definedName name="_AMO_ContentDefinition_991905274.2" hidden="1">"'les&gt;C:\Users\ndivhuwog\Documents\My SAS Files\Add-In for Microsoft Office\_SOA_Summary_Tables_851031770\main.srx&lt;/files&gt;_x000D_
  &lt;parents /&gt;_x000D_
  &lt;children /&gt;_x000D_
  &lt;param n=""TaskID"" v=""D3932E3A-4FEE-43DF-956C-A605AC9AF3E7"" /&gt;_x000D_
  &lt;param n=""DisplayName"" v'"</definedName>
    <definedName name="_AMO_ContentDefinition_991905274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991905274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991905274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Name=&amp;quot;TABLE3_1'"</definedName>
    <definedName name="_AMO_ContentDefinition_991905274.6" hidden="1">"'&amp;quot; /&amp;gt;"" /&gt;_x000D_
  &lt;param n=""CredKey"" v=""TABLE3_1&amp;#x1;SASApp&amp;#x1;LFSR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991905274.7" hidden="1">"'""_ROM_Version_""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991905274.8" hidden="1">"'t=""InsertEntire"" ColOpt=""InsertCells"" /&gt;_x000D_
&lt;/ContentDefinition&gt;'"</definedName>
    <definedName name="_AMO_ContentLocation_104386094_ROM_F0.SEC2.Tabulate_1.SEC1.BDY.Cross_tabular_summary_report_Table_1" hidden="1">"'Partitions:2'"</definedName>
    <definedName name="_AMO_ContentLocation_104386094_ROM_F0.SEC2.Tabulate_1.SEC1.BDY.Cross_tabular_summary_report_Table_1.0" hidden="1">"'&lt;ContentLocation path=""F0.SEC2.Tabulate_1.SEC1.BDY.Cross_tabular_summary_report_Table_1"" rsid=""104386094"" tag=""ROM"" fid=""0""&gt;_x000D_
  &lt;param n=""_NumRows"" v=""53"" /&gt;_x000D_
  &lt;param n=""_NumCols"" v=""13"" /&gt;_x000D_
  &lt;param n=""tableSig"" v=""R:R=53:C=13:FCR'"</definedName>
    <definedName name="_AMO_ContentLocation_104386094_ROM_F0.SEC2.Tabulate_1.SEC1.BDY.Cross_tabular_summary_report_Table_1.1" hidden="1">"'=4:FCC=2:RSP.1=1,H,13:RSP.2=1,V,2"" /&gt;_x000D_
  &lt;param n=""leftMargin"" v=""0"" /&gt;_x000D_
&lt;/ContentLocation&gt;'"</definedName>
    <definedName name="_AMO_ContentLocation_112461039_ROM_F0.SEC2.Tabulate_1.SEC1.BDY.Cross_tabular_summary_report_Table_1" hidden="1">"'Partitions:2'"</definedName>
    <definedName name="_AMO_ContentLocation_112461039_ROM_F0.SEC2.Tabulate_1.SEC1.BDY.Cross_tabular_summary_report_Table_1.0" hidden="1">"'&lt;ContentLocation path=""F0.SEC2.Tabulate_1.SEC1.BDY.Cross_tabular_summary_report_Table_1"" rsid=""112461039"" tag=""ROM"" fid=""0""&gt;_x000D_
  &lt;param n=""_NumRows"" v=""53"" /&gt;_x000D_
  &lt;param n=""_NumCols"" v=""13"" /&gt;_x000D_
  &lt;param n=""tableSig"" v=""R:R=53:C=13:FCR'"</definedName>
    <definedName name="_AMO_ContentLocation_112461039_ROM_F0.SEC2.Tabulate_1.SEC1.BDY.Cross_tabular_summary_report_Table_1.1" hidden="1">"'=4:FCC=2:RSP.1=1,H,13:RSP.2=1,V,2"" /&gt;_x000D_
  &lt;param n=""leftMargin"" v=""0"" /&gt;_x000D_
&lt;/ContentLocation&gt;'"</definedName>
    <definedName name="_AMO_ContentLocation_15410102_ROM_F0.SEC2.Tabulate_1.SEC1.BDY.Cross_tabular_summary_report_Table_1" hidden="1">"'Partitions:2'"</definedName>
    <definedName name="_AMO_ContentLocation_15410102_ROM_F0.SEC2.Tabulate_1.SEC1.BDY.Cross_tabular_summary_report_Table_1.0" hidden="1">"'&lt;ContentLocation path=""F0.SEC2.Tabulate_1.SEC1.BDY.Cross_tabular_summary_report_Table_1"" rsid=""15410102"" tag=""ROM"" fid=""0""&gt;_x000D_
  &lt;param n=""_NumRows"" v=""48"" /&gt;_x000D_
  &lt;param n=""_NumCols"" v=""10"" /&gt;_x000D_
  &lt;param n=""tableSig"" v=""R:R=48:C=10:FCR='"</definedName>
    <definedName name="_AMO_ContentLocation_15410102_ROM_F0.SEC2.Tabulate_1.SEC1.BDY.Cross_tabular_summary_report_Table_1.1" hidden="1">"'4:FCC=3:RSP.1=1,H,10:RSP.2=1,H,2;1,V,2"" /&gt;_x000D_
  &lt;param n=""leftMargin"" v=""0"" /&gt;_x000D_
&lt;/ContentLocation&gt;'"</definedName>
    <definedName name="_AMO_ContentLocation_205779628_ROM_F0.SEC2.Tabulate_1.SEC1.BDY.Cross_tabular_summary_report_Table_1" hidden="1">"'Partitions:2'"</definedName>
    <definedName name="_AMO_ContentLocation_205779628_ROM_F0.SEC2.Tabulate_1.SEC1.BDY.Cross_tabular_summary_report_Table_1.0" hidden="1">"'&lt;ContentLocation path=""F0.SEC2.Tabulate_1.SEC1.BDY.Cross_tabular_summary_report_Table_1"" rsid=""205779628"" tag=""ROM"" fid=""0""&gt;_x000D_
  &lt;param n=""_NumRows"" v=""52"" /&gt;_x000D_
  &lt;param n=""_NumCols"" v=""14"" /&gt;_x000D_
  &lt;param n=""tableSig"" v=""R:R=52:C=14:FCR'"</definedName>
    <definedName name="_AMO_ContentLocation_205779628_ROM_F0.SEC2.Tabulate_1.SEC1.BDY.Cross_tabular_summary_report_Table_1.1" hidden="1">"'=4:FCC=2:RSP.1=1,H,14:RSP.2=1,V,2;14,V,2"" /&gt;_x000D_
  &lt;param n=""leftMargin"" v=""0"" /&gt;_x000D_
&lt;/ContentLocation&gt;'"</definedName>
    <definedName name="_AMO_ContentLocation_222545728_ROM_F0.SEC2.Tabulate_1.SEC1.BDY.Cross_tabular_summary_report_Table_1" hidden="1">"'Partitions:2'"</definedName>
    <definedName name="_AMO_ContentLocation_222545728_ROM_F0.SEC2.Tabulate_1.SEC1.BDY.Cross_tabular_summary_report_Table_1.0" hidden="1">"'&lt;ContentLocation path=""F0.SEC2.Tabulate_1.SEC1.BDY.Cross_tabular_summary_report_Table_1"" rsid=""222545728"" tag=""ROM"" fid=""0""&gt;_x000D_
  &lt;param n=""_NumRows"" v=""63"" /&gt;_x000D_
  &lt;param n=""_NumCols"" v=""13"" /&gt;_x000D_
  &lt;param n=""tableSig"" v=""R:R=63:C=13:FCR'"</definedName>
    <definedName name="_AMO_ContentLocation_222545728_ROM_F0.SEC2.Tabulate_1.SEC1.BDY.Cross_tabular_summary_report_Table_1.1" hidden="1">"'=4:FCC=2:RSP.1=1,H,13:RSP.2=1,V,2"" /&gt;_x000D_
  &lt;param n=""leftMargin"" v=""0"" /&gt;_x000D_
&lt;/ContentLocation&gt;'"</definedName>
    <definedName name="_AMO_ContentLocation_225272241_ROM_F0.SEC2.Tabulate_1.SEC1.BDY.Cross_tabular_summary_report_Table_1" hidden="1">"'Partitions:2'"</definedName>
    <definedName name="_AMO_ContentLocation_225272241_ROM_F0.SEC2.Tabulate_1.SEC1.BDY.Cross_tabular_summary_report_Table_1.0" hidden="1">"'&lt;ContentLocation path=""F0.SEC2.Tabulate_1.SEC1.BDY.Cross_tabular_summary_report_Table_1"" rsid=""225272241"" tag=""ROM"" fid=""0""&gt;_x000D_
  &lt;param n=""_NumRows"" v=""39"" /&gt;_x000D_
  &lt;param n=""_NumCols"" v=""13"" /&gt;_x000D_
  &lt;param n=""tableSig"" v=""R:R=39:C=13:FCR'"</definedName>
    <definedName name="_AMO_ContentLocation_225272241_ROM_F0.SEC2.Tabulate_1.SEC1.BDY.Cross_tabular_summary_report_Table_1.1" hidden="1">"'=4:FCC=2:RSP.1=1,H,13:RSP.2=1,V,2"" /&gt;_x000D_
  &lt;param n=""leftMargin"" v=""0"" /&gt;_x000D_
&lt;/ContentLocation&gt;'"</definedName>
    <definedName name="_AMO_ContentLocation_242095788_ROM_F0.SEC2.Tabulate_1.SEC1.BDY.Cross_tabular_summary_report_Table_1" hidden="1">"'Partitions:2'"</definedName>
    <definedName name="_AMO_ContentLocation_242095788_ROM_F0.SEC2.Tabulate_1.SEC1.BDY.Cross_tabular_summary_report_Table_1.0" hidden="1">"'&lt;ContentLocation path=""F0.SEC2.Tabulate_1.SEC1.BDY.Cross_tabular_summary_report_Table_1"" rsid=""242095788"" tag=""ROM"" fid=""0""&gt;_x000D_
  &lt;param n=""_NumRows"" v=""26"" /&gt;_x000D_
  &lt;param n=""_NumCols"" v=""13"" /&gt;_x000D_
  &lt;param n=""tableSig"" v=""R:R=26:C=13:FCR'"</definedName>
    <definedName name="_AMO_ContentLocation_242095788_ROM_F0.SEC2.Tabulate_1.SEC1.BDY.Cross_tabular_summary_report_Table_1.1" hidden="1">"'=3:FCC=2:RSP.1=1,H,13"" /&gt;_x000D_
  &lt;param n=""leftMargin"" v=""0"" /&gt;_x000D_
&lt;/ContentLocation&gt;'"</definedName>
    <definedName name="_AMO_ContentLocation_247862661_ROM_F0.SEC2.Tabulate_1.SEC1.BDY.Cross_tabular_summary_report_Table_1" hidden="1">"'Partitions:2'"</definedName>
    <definedName name="_AMO_ContentLocation_247862661_ROM_F0.SEC2.Tabulate_1.SEC1.BDY.Cross_tabular_summary_report_Table_1.0" hidden="1">"'&lt;ContentLocation path=""F0.SEC2.Tabulate_1.SEC1.BDY.Cross_tabular_summary_report_Table_1"" rsid=""247862661"" tag=""ROM"" fid=""0""&gt;_x000D_
  &lt;param n=""_NumRows"" v=""40"" /&gt;_x000D_
  &lt;param n=""_NumCols"" v=""13"" /&gt;_x000D_
  &lt;param n=""tableSig"" v=""R:R=40:C=13:FCR'"</definedName>
    <definedName name="_AMO_ContentLocation_247862661_ROM_F0.SEC2.Tabulate_1.SEC1.BDY.Cross_tabular_summary_report_Table_1.1" hidden="1">"'=4:FCC=2:RSP.1=1,H,13:RSP.2=1,V,2"" /&gt;_x000D_
  &lt;param n=""leftMargin"" v=""0"" /&gt;_x000D_
&lt;/ContentLocation&gt;'"</definedName>
    <definedName name="_AMO_ContentLocation_30194841_ROM_F0.SEC2.Tabulate_1.SEC1.BDY.Cross_tabular_summary_report_Table_1" hidden="1">"'Partitions:2'"</definedName>
    <definedName name="_AMO_ContentLocation_30194841_ROM_F0.SEC2.Tabulate_1.SEC1.BDY.Cross_tabular_summary_report_Table_1.0" hidden="1">"'&lt;ContentLocation path=""F0.SEC2.Tabulate_1.SEC1.BDY.Cross_tabular_summary_report_Table_1"" rsid=""30194841"" tag=""ROM"" fid=""0""&gt;_x000D_
  &lt;param n=""_NumRows"" v=""55"" /&gt;_x000D_
  &lt;param n=""_NumCols"" v=""13"" /&gt;_x000D_
  &lt;param n=""tableSig"" v=""R:R=55:C=13:FCR='"</definedName>
    <definedName name="_AMO_ContentLocation_30194841_ROM_F0.SEC2.Tabulate_1.SEC1.BDY.Cross_tabular_summary_report_Table_1.1" hidden="1">"'4:FCC=2:RSP.1=1,H,13:RSP.2=1,V,2"" /&gt;_x000D_
  &lt;param n=""leftMargin"" v=""0"" /&gt;_x000D_
&lt;/ContentLocation&gt;'"</definedName>
    <definedName name="_AMO_ContentLocation_37461558_ROM_F0.SEC2.Tabulate_1.SEC1.BDY.Cross_tabular_summary_report_Table_1" hidden="1">"'Partitions:2'"</definedName>
    <definedName name="_AMO_ContentLocation_37461558_ROM_F0.SEC2.Tabulate_1.SEC1.BDY.Cross_tabular_summary_report_Table_1.0" hidden="1">"'&lt;ContentLocation path=""F0.SEC2.Tabulate_1.SEC1.BDY.Cross_tabular_summary_report_Table_1"" rsid=""37461558"" tag=""ROM"" fid=""0""&gt;_x000D_
  &lt;param n=""_NumRows"" v=""45"" /&gt;_x000D_
  &lt;param n=""_NumCols"" v=""13"" /&gt;_x000D_
  &lt;param n=""tableSig"" v=""R:R=45:C=13:FCR='"</definedName>
    <definedName name="_AMO_ContentLocation_37461558_ROM_F0.SEC2.Tabulate_1.SEC1.BDY.Cross_tabular_summary_report_Table_1.1" hidden="1">"'4:FCC=2:RSP.1=1,H,13:RSP.2=1,V,2"" /&gt;_x000D_
  &lt;param n=""leftMargin"" v=""0"" /&gt;_x000D_
&lt;/ContentLocation&gt;'"</definedName>
    <definedName name="_AMO_ContentLocation_390982613_ROM_F0.SEC2.Tabulate_1.SEC1.BDY.Cross_tabular_summary_report_Table_1" hidden="1">"'Partitions:2'"</definedName>
    <definedName name="_AMO_ContentLocation_390982613_ROM_F0.SEC2.Tabulate_1.SEC1.BDY.Cross_tabular_summary_report_Table_1.0" hidden="1">"'&lt;ContentLocation path=""F0.SEC2.Tabulate_1.SEC1.BDY.Cross_tabular_summary_report_Table_1"" rsid=""390982613"" tag=""ROM"" fid=""0""&gt;_x000D_
  &lt;param n=""_NumRows"" v=""45"" /&gt;_x000D_
  &lt;param n=""_NumCols"" v=""13"" /&gt;_x000D_
  &lt;param n=""tableSig"" v=""R:R=45:C=13:FCR'"</definedName>
    <definedName name="_AMO_ContentLocation_390982613_ROM_F0.SEC2.Tabulate_1.SEC1.BDY.Cross_tabular_summary_report_Table_1.1" hidden="1">"'=4:FCC=2:RSP.1=1,H,13:RSP.2=1,V,2"" /&gt;_x000D_
  &lt;param n=""leftMargin"" v=""0"" /&gt;_x000D_
&lt;/ContentLocation&gt;'"</definedName>
    <definedName name="_AMO_ContentLocation_398675413_ROM_F0.SEC2.Tabulate_1.SEC1.BDY.Cross_tabular_summary_report_Table_1" hidden="1">"'Partitions:2'"</definedName>
    <definedName name="_AMO_ContentLocation_398675413_ROM_F0.SEC2.Tabulate_1.SEC1.BDY.Cross_tabular_summary_report_Table_1.0" hidden="1">"'&lt;ContentLocation path=""F0.SEC2.Tabulate_1.SEC1.BDY.Cross_tabular_summary_report_Table_1"" rsid=""398675413"" tag=""ROM"" fid=""0""&gt;_x000D_
  &lt;param n=""_NumRows"" v=""18"" /&gt;_x000D_
  &lt;param n=""_NumCols"" v=""13"" /&gt;_x000D_
  &lt;param n=""tableSig"" v=""R:R=18:C=13:FCR'"</definedName>
    <definedName name="_AMO_ContentLocation_398675413_ROM_F0.SEC2.Tabulate_1.SEC1.BDY.Cross_tabular_summary_report_Table_1.1" hidden="1">"'=4:FCC=2:RSP.1=1,H,13:RSP.2=1,V,2"" /&gt;_x000D_
  &lt;param n=""leftMargin"" v=""0"" /&gt;_x000D_
&lt;/ContentLocation&gt;'"</definedName>
    <definedName name="_AMO_ContentLocation_416626384_ROM_F0.SEC2.Tabulate_1.SEC1.BDY.Cross_tabular_summary_report_Table_1" hidden="1">"'Partitions:2'"</definedName>
    <definedName name="_AMO_ContentLocation_416626384_ROM_F0.SEC2.Tabulate_1.SEC1.BDY.Cross_tabular_summary_report_Table_1.0" hidden="1">"'&lt;ContentLocation path=""F0.SEC2.Tabulate_1.SEC1.BDY.Cross_tabular_summary_report_Table_1"" rsid=""416626384"" tag=""ROM"" fid=""0""&gt;_x000D_
  &lt;param n=""_NumRows"" v=""53"" /&gt;_x000D_
  &lt;param n=""_NumCols"" v=""13"" /&gt;_x000D_
  &lt;param n=""tableSig"" v=""R:R=53:C=13:FCR'"</definedName>
    <definedName name="_AMO_ContentLocation_416626384_ROM_F0.SEC2.Tabulate_1.SEC1.BDY.Cross_tabular_summary_report_Table_1.1" hidden="1">"'=4:FCC=2:RSP.1=1,H,13:RSP.2=1,V,2"" /&gt;_x000D_
  &lt;param n=""leftMargin"" v=""0"" /&gt;_x000D_
&lt;/ContentLocation&gt;'"</definedName>
    <definedName name="_AMO_ContentLocation_472893794_ROM_F0.SEC2.Tabulate_1.SEC1.BDY.Cross_tabular_summary_report_Table_1" hidden="1">"'Partitions:2'"</definedName>
    <definedName name="_AMO_ContentLocation_472893794_ROM_F0.SEC2.Tabulate_1.SEC1.BDY.Cross_tabular_summary_report_Table_1.0" hidden="1">"'&lt;ContentLocation path=""F0.SEC2.Tabulate_1.SEC1.BDY.Cross_tabular_summary_report_Table_1"" rsid=""472893794"" tag=""ROM"" fid=""0""&gt;_x000D_
  &lt;param n=""_NumRows"" v=""21"" /&gt;_x000D_
  &lt;param n=""_NumCols"" v=""13"" /&gt;_x000D_
  &lt;param n=""tableSig"" v=""R:R=21:C=13:FCR'"</definedName>
    <definedName name="_AMO_ContentLocation_472893794_ROM_F0.SEC2.Tabulate_1.SEC1.BDY.Cross_tabular_summary_report_Table_1.1" hidden="1">"'=4:FCC=2:RSP.1=1,H,13:RSP.2=1,V,2"" /&gt;_x000D_
  &lt;param n=""leftMargin"" v=""0"" /&gt;_x000D_
&lt;/ContentLocation&gt;'"</definedName>
    <definedName name="_AMO_ContentLocation_539372770_ROM_F0.SEC2.Tabulate_1.SEC1.BDY.Cross_tabular_summary_report_Table_1" hidden="1">"'Partitions:2'"</definedName>
    <definedName name="_AMO_ContentLocation_539372770_ROM_F0.SEC2.Tabulate_1.SEC1.BDY.Cross_tabular_summary_report_Table_1.0" hidden="1">"'&lt;ContentLocation path=""F0.SEC2.Tabulate_1.SEC1.BDY.Cross_tabular_summary_report_Table_1"" rsid=""539372770"" tag=""ROM"" fid=""0""&gt;_x000D_
  &lt;param n=""_NumRows"" v=""63"" /&gt;_x000D_
  &lt;param n=""_NumCols"" v=""13"" /&gt;_x000D_
  &lt;param n=""tableSig"" v=""R:R=63:C=13:FCR'"</definedName>
    <definedName name="_AMO_ContentLocation_539372770_ROM_F0.SEC2.Tabulate_1.SEC1.BDY.Cross_tabular_summary_report_Table_1.1" hidden="1">"'=4:FCC=2:RSP.1=1,H,13:RSP.2=1,V,2"" /&gt;_x000D_
  &lt;param n=""leftMargin"" v=""0"" /&gt;_x000D_
&lt;/ContentLocation&gt;'"</definedName>
    <definedName name="_AMO_ContentLocation_572615156_ROM_F0.SEC2.Tabulate_1.SEC1.BDY.Cross_tabular_summary_report_Table_1" hidden="1">"'Partitions:2'"</definedName>
    <definedName name="_AMO_ContentLocation_572615156_ROM_F0.SEC2.Tabulate_1.SEC1.BDY.Cross_tabular_summary_report_Table_1.0" hidden="1">"'&lt;ContentLocation path=""F0.SEC2.Tabulate_1.SEC1.BDY.Cross_tabular_summary_report_Table_1"" rsid=""572615156"" tag=""ROM"" fid=""0""&gt;_x000D_
  &lt;param n=""_NumRows"" v=""21"" /&gt;_x000D_
  &lt;param n=""_NumCols"" v=""13"" /&gt;_x000D_
  &lt;param n=""tableSig"" v=""R:R=21:C=13:FCR'"</definedName>
    <definedName name="_AMO_ContentLocation_572615156_ROM_F0.SEC2.Tabulate_1.SEC1.BDY.Cross_tabular_summary_report_Table_1.1" hidden="1">"'=4:FCC=2:RSP.1=1,H,13:RSP.2=1,V,2"" /&gt;_x000D_
  &lt;param n=""leftMargin"" v=""0"" /&gt;_x000D_
&lt;/ContentLocation&gt;'"</definedName>
    <definedName name="_AMO_ContentLocation_576762798_ROM_F0.SEC2.Tabulate_1.SEC1.BDY.Cross_tabular_summary_report_Table_1" hidden="1">"'Partitions:2'"</definedName>
    <definedName name="_AMO_ContentLocation_576762798_ROM_F0.SEC2.Tabulate_1.SEC1.BDY.Cross_tabular_summary_report_Table_1.0" hidden="1">"'&lt;ContentLocation path=""F0.SEC2.Tabulate_1.SEC1.BDY.Cross_tabular_summary_report_Table_1"" rsid=""576762798"" tag=""ROM"" fid=""0""&gt;_x000D_
  &lt;param n=""_NumRows"" v=""36"" /&gt;_x000D_
  &lt;param n=""_NumCols"" v=""13"" /&gt;_x000D_
  &lt;param n=""tableSig"" v=""R:R=36:C=13:FCR'"</definedName>
    <definedName name="_AMO_ContentLocation_576762798_ROM_F0.SEC2.Tabulate_1.SEC1.BDY.Cross_tabular_summary_report_Table_1.1" hidden="1">"'=4:FCC=2:RSP.1=1,H,13:RSP.2=1,V,2"" /&gt;_x000D_
  &lt;param n=""leftMargin"" v=""0"" /&gt;_x000D_
&lt;/ContentLocation&gt;'"</definedName>
    <definedName name="_AMO_ContentLocation_576788546_ROM_F0.SEC2.Tabulate_1.SEC1.BDY.Cross_tabular_summary_report_Table_1" hidden="1">"'Partitions:2'"</definedName>
    <definedName name="_AMO_ContentLocation_576788546_ROM_F0.SEC2.Tabulate_1.SEC1.BDY.Cross_tabular_summary_report_Table_1.0" hidden="1">"'&lt;ContentLocation path=""F0.SEC2.Tabulate_1.SEC1.BDY.Cross_tabular_summary_report_Table_1"" rsid=""576788546"" tag=""ROM"" fid=""0""&gt;_x000D_
  &lt;param n=""_NumRows"" v=""63"" /&gt;_x000D_
  &lt;param n=""_NumCols"" v=""13"" /&gt;_x000D_
  &lt;param n=""tableSig"" v=""R:R=63:C=13:FCR'"</definedName>
    <definedName name="_AMO_ContentLocation_576788546_ROM_F0.SEC2.Tabulate_1.SEC1.BDY.Cross_tabular_summary_report_Table_1.1" hidden="1">"'=4:FCC=2:RSP.1=1,H,13:RSP.2=1,V,2"" /&gt;_x000D_
  &lt;param n=""leftMargin"" v=""0"" /&gt;_x000D_
&lt;/ContentLocation&gt;'"</definedName>
    <definedName name="_AMO_ContentLocation_587946619_ROM_F0.SEC2.Tabulate_1.SEC1.BDY.Cross_tabular_summary_report_Table_1" hidden="1">"'Partitions:2'"</definedName>
    <definedName name="_AMO_ContentLocation_587946619_ROM_F0.SEC2.Tabulate_1.SEC1.BDY.Cross_tabular_summary_report_Table_1.0" hidden="1">"'&lt;ContentLocation path=""F0.SEC2.Tabulate_1.SEC1.BDY.Cross_tabular_summary_report_Table_1"" rsid=""587946619"" tag=""ROM"" fid=""0""&gt;_x000D_
  &lt;param n=""_NumRows"" v=""53"" /&gt;_x000D_
  &lt;param n=""_NumCols"" v=""13"" /&gt;_x000D_
  &lt;param n=""tableSig"" v=""R:R=53:C=13:FCR'"</definedName>
    <definedName name="_AMO_ContentLocation_587946619_ROM_F0.SEC2.Tabulate_1.SEC1.BDY.Cross_tabular_summary_report_Table_1.1" hidden="1">"'=4:FCC=2:RSP.1=1,H,13:RSP.2=1,V,2"" /&gt;_x000D_
  &lt;param n=""leftMargin"" v=""0"" /&gt;_x000D_
&lt;/ContentLocation&gt;'"</definedName>
    <definedName name="_AMO_ContentLocation_617623402_ROM_F0.SEC2.Tabulate_1.SEC1.BDY.Cross_tabular_summary_report_Table_1" hidden="1">"'Partitions:2'"</definedName>
    <definedName name="_AMO_ContentLocation_617623402_ROM_F0.SEC2.Tabulate_1.SEC1.BDY.Cross_tabular_summary_report_Table_1.0" hidden="1">"'&lt;ContentLocation path=""F0.SEC2.Tabulate_1.SEC1.BDY.Cross_tabular_summary_report_Table_1"" rsid=""617623402"" tag=""ROM"" fid=""0""&gt;_x000D_
  &lt;param n=""_NumRows"" v=""53"" /&gt;_x000D_
  &lt;param n=""_NumCols"" v=""13"" /&gt;_x000D_
  &lt;param n=""tableSig"" v=""R:R=53:C=13:FCR'"</definedName>
    <definedName name="_AMO_ContentLocation_617623402_ROM_F0.SEC2.Tabulate_1.SEC1.BDY.Cross_tabular_summary_report_Table_1.1" hidden="1">"'=4:FCC=2:RSP.1=1,H,13:RSP.2=1,V,2"" /&gt;_x000D_
  &lt;param n=""leftMargin"" v=""0"" /&gt;_x000D_
&lt;/ContentLocation&gt;'"</definedName>
    <definedName name="_AMO_ContentLocation_621796666_ROM_F0.SEC2.Tabulate_1.SEC1.BDY.Cross_tabular_summary_report_Table_1" hidden="1">"'Partitions:2'"</definedName>
    <definedName name="_AMO_ContentLocation_621796666_ROM_F0.SEC2.Tabulate_1.SEC1.BDY.Cross_tabular_summary_report_Table_1.0" hidden="1">"'&lt;ContentLocation path=""F0.SEC2.Tabulate_1.SEC1.BDY.Cross_tabular_summary_report_Table_1"" rsid=""621796666"" tag=""ROM"" fid=""0""&gt;_x000D_
  &lt;param n=""_NumRows"" v=""49"" /&gt;_x000D_
  &lt;param n=""_NumCols"" v=""13"" /&gt;_x000D_
  &lt;param n=""tableSig"" v=""R:R=49:C=13:FCR'"</definedName>
    <definedName name="_AMO_ContentLocation_621796666_ROM_F0.SEC2.Tabulate_1.SEC1.BDY.Cross_tabular_summary_report_Table_1.1" hidden="1">"'=4:FCC=2:RSP.1=1,H,13:RSP.2=1,V,2"" /&gt;_x000D_
  &lt;param n=""leftMargin"" v=""0"" /&gt;_x000D_
&lt;/ContentLocation&gt;'"</definedName>
    <definedName name="_AMO_ContentLocation_65748969_ROM_F0.SEC2.Tabulate_1.SEC1.BDY.Cross_tabular_summary_report_Table_1" hidden="1">"'Partitions:2'"</definedName>
    <definedName name="_AMO_ContentLocation_65748969_ROM_F0.SEC2.Tabulate_1.SEC1.BDY.Cross_tabular_summary_report_Table_1.0" hidden="1">"'&lt;ContentLocation path=""F0.SEC2.Tabulate_1.SEC1.BDY.Cross_tabular_summary_report_Table_1"" rsid=""65748969"" tag=""ROM"" fid=""0""&gt;_x000D_
  &lt;param n=""_NumRows"" v=""53"" /&gt;_x000D_
  &lt;param n=""_NumCols"" v=""13"" /&gt;_x000D_
  &lt;param n=""tableSig"" v=""R:R=53:C=13:FCR='"</definedName>
    <definedName name="_AMO_ContentLocation_65748969_ROM_F0.SEC2.Tabulate_1.SEC1.BDY.Cross_tabular_summary_report_Table_1.1" hidden="1">"'4:FCC=2:RSP.1=1,H,13:RSP.2=1,V,2"" /&gt;_x000D_
  &lt;param n=""leftMargin"" v=""0"" /&gt;_x000D_
&lt;/ContentLocation&gt;'"</definedName>
    <definedName name="_AMO_ContentLocation_662231970_ROM_F0.SEC2.Tabulate_1.SEC1.BDY.Cross_tabular_summary_report_Table_1" hidden="1">"'Partitions:2'"</definedName>
    <definedName name="_AMO_ContentLocation_662231970_ROM_F0.SEC2.Tabulate_1.SEC1.BDY.Cross_tabular_summary_report_Table_1.0" hidden="1">"'&lt;ContentLocation path=""F0.SEC2.Tabulate_1.SEC1.BDY.Cross_tabular_summary_report_Table_1"" rsid=""662231970"" tag=""ROM"" fid=""0""&gt;_x000D_
  &lt;param n=""_NumRows"" v=""47"" /&gt;_x000D_
  &lt;param n=""_NumCols"" v=""10"" /&gt;_x000D_
  &lt;param n=""tableSig"" v=""R:R=47:C=10:FCR'"</definedName>
    <definedName name="_AMO_ContentLocation_662231970_ROM_F0.SEC2.Tabulate_1.SEC1.BDY.Cross_tabular_summary_report_Table_1.1" hidden="1">"'=3:FCC=3:RSP.1=1,H,10:RSP.2=1,H,2"" /&gt;_x000D_
  &lt;param n=""leftMargin"" v=""0"" /&gt;_x000D_
&lt;/ContentLocation&gt;'"</definedName>
    <definedName name="_AMO_ContentLocation_671486722_ROM_F0.SEC2.Tabulate_1.SEC1.BDY.Cross_tabular_summary_report_Table_1" hidden="1">"'Partitions:2'"</definedName>
    <definedName name="_AMO_ContentLocation_671486722_ROM_F0.SEC2.Tabulate_1.SEC1.BDY.Cross_tabular_summary_report_Table_1.0" hidden="1">"'&lt;ContentLocation path=""F0.SEC2.Tabulate_1.SEC1.BDY.Cross_tabular_summary_report_Table_1"" rsid=""671486722"" tag=""ROM"" fid=""0""&gt;_x000D_
  &lt;param n=""_NumRows"" v=""35"" /&gt;_x000D_
  &lt;param n=""_NumCols"" v=""14"" /&gt;_x000D_
  &lt;param n=""tableSig"" v=""R:R=35:C=14:FCR'"</definedName>
    <definedName name="_AMO_ContentLocation_671486722_ROM_F0.SEC2.Tabulate_1.SEC1.BDY.Cross_tabular_summary_report_Table_1.1" hidden="1">"'=4:FCC=2:RSP.1=1,H,14:RSP.2=1,V,2;14,V,2"" /&gt;_x000D_
  &lt;param n=""leftMargin"" v=""0"" /&gt;_x000D_
&lt;/ContentLocation&gt;'"</definedName>
    <definedName name="_AMO_ContentLocation_732119577_ROM_F0.SEC2.Tabulate_1.SEC1.BDY.Cross_tabular_summary_report_Table_1" hidden="1">"'Partitions:2'"</definedName>
    <definedName name="_AMO_ContentLocation_732119577_ROM_F0.SEC2.Tabulate_1.SEC1.BDY.Cross_tabular_summary_report_Table_1.0" hidden="1">"'&lt;ContentLocation path=""F0.SEC2.Tabulate_1.SEC1.BDY.Cross_tabular_summary_report_Table_1"" rsid=""732119577"" tag=""ROM"" fid=""0""&gt;_x000D_
  &lt;param n=""_NumRows"" v=""51"" /&gt;_x000D_
  &lt;param n=""_NumCols"" v=""14"" /&gt;_x000D_
  &lt;param n=""tableSig"" v=""R:R=51:C=14:FCR'"</definedName>
    <definedName name="_AMO_ContentLocation_732119577_ROM_F0.SEC2.Tabulate_1.SEC1.BDY.Cross_tabular_summary_report_Table_1.1" hidden="1">"'=4:FCC=2:RSP.1=1,H,14:RSP.2=1,V,2;14,V,2"" /&gt;_x000D_
  &lt;param n=""leftMargin"" v=""0"" /&gt;_x000D_
&lt;/ContentLocation&gt;'"</definedName>
    <definedName name="_AMO_ContentLocation_779436236_ROM_F0.SEC2.Tabulate_1.SEC1.BDY.Cross_tabular_summary_report_Table_1" hidden="1">"'Partitions:2'"</definedName>
    <definedName name="_AMO_ContentLocation_779436236_ROM_F0.SEC2.Tabulate_1.SEC1.BDY.Cross_tabular_summary_report_Table_1.0" hidden="1">"'&lt;ContentLocation path=""F0.SEC2.Tabulate_1.SEC1.BDY.Cross_tabular_summary_report_Table_1"" rsid=""779436236"" tag=""ROM"" fid=""0""&gt;_x000D_
  &lt;param n=""_NumRows"" v=""22"" /&gt;_x000D_
  &lt;param n=""_NumCols"" v=""13"" /&gt;_x000D_
  &lt;param n=""tableSig"" v=""R:R=22:C=13:FCR'"</definedName>
    <definedName name="_AMO_ContentLocation_779436236_ROM_F0.SEC2.Tabulate_1.SEC1.BDY.Cross_tabular_summary_report_Table_1.1" hidden="1">"'=4:FCC=2:RSP.1=1,H,13:RSP.2=1,V,2"" /&gt;_x000D_
  &lt;param n=""leftMargin"" v=""0"" /&gt;_x000D_
&lt;/ContentLocation&gt;'"</definedName>
    <definedName name="_AMO_ContentLocation_805804074_ROM_F0.SEC2.Tabulate_1.SEC1.BDY.Cross_tabular_summary_report_Table_1" hidden="1">"'Partitions:2'"</definedName>
    <definedName name="_AMO_ContentLocation_805804074_ROM_F0.SEC2.Tabulate_1.SEC1.BDY.Cross_tabular_summary_report_Table_1.0" hidden="1">"'&lt;ContentLocation path=""F0.SEC2.Tabulate_1.SEC1.BDY.Cross_tabular_summary_report_Table_1"" rsid=""805804074"" tag=""ROM"" fid=""0""&gt;_x000D_
  &lt;param n=""_NumRows"" v=""63"" /&gt;_x000D_
  &lt;param n=""_NumCols"" v=""13"" /&gt;_x000D_
  &lt;param n=""tableSig"" v=""R:R=63:C=13:FCR'"</definedName>
    <definedName name="_AMO_ContentLocation_805804074_ROM_F0.SEC2.Tabulate_1.SEC1.BDY.Cross_tabular_summary_report_Table_1.1" hidden="1">"'=4:FCC=2:RSP.1=1,H,13:RSP.2=1,V,2"" /&gt;_x000D_
  &lt;param n=""leftMargin"" v=""0"" /&gt;_x000D_
&lt;/ContentLocation&gt;'"</definedName>
    <definedName name="_AMO_ContentLocation_825207699_ROM_F0.SEC2.Tabulate_1.SEC1.BDY.Cross_tabular_summary_report_Table_1" hidden="1">"'Partitions:2'"</definedName>
    <definedName name="_AMO_ContentLocation_825207699_ROM_F0.SEC2.Tabulate_1.SEC1.BDY.Cross_tabular_summary_report_Table_1.0" hidden="1">"'&lt;ContentLocation path=""F0.SEC2.Tabulate_1.SEC1.BDY.Cross_tabular_summary_report_Table_1"" rsid=""825207699"" tag=""ROM"" fid=""0""&gt;_x000D_
  &lt;param n=""_NumRows"" v=""53"" /&gt;_x000D_
  &lt;param n=""_NumCols"" v=""13"" /&gt;_x000D_
  &lt;param n=""tableSig"" v=""R:R=53:C=13:FCR'"</definedName>
    <definedName name="_AMO_ContentLocation_825207699_ROM_F0.SEC2.Tabulate_1.SEC1.BDY.Cross_tabular_summary_report_Table_1.1" hidden="1">"'=4:FCC=2:RSP.1=1,H,13:RSP.2=1,V,2"" /&gt;_x000D_
  &lt;param n=""leftMargin"" v=""0"" /&gt;_x000D_
&lt;/ContentLocation&gt;'"</definedName>
    <definedName name="_AMO_ContentLocation_921006515_ROM_F0.SEC2.Tabulate_1.SEC1.BDY.Cross_tabular_summary_report_Table_1" hidden="1">"'Partitions:2'"</definedName>
    <definedName name="_AMO_ContentLocation_921006515_ROM_F0.SEC2.Tabulate_1.SEC1.BDY.Cross_tabular_summary_report_Table_1.0" hidden="1">"'&lt;ContentLocation path=""F0.SEC2.Tabulate_1.SEC1.BDY.Cross_tabular_summary_report_Table_1"" rsid=""921006515"" tag=""ROM"" fid=""0""&gt;_x000D_
  &lt;param n=""_NumRows"" v=""51"" /&gt;_x000D_
  &lt;param n=""_NumCols"" v=""13"" /&gt;_x000D_
  &lt;param n=""tableSig"" v=""R:R=51:C=13:FCR'"</definedName>
    <definedName name="_AMO_ContentLocation_921006515_ROM_F0.SEC2.Tabulate_1.SEC1.BDY.Cross_tabular_summary_report_Table_1.1" hidden="1">"'=4:FCC=2:RSP.1=1,H,13:RSP.2=1,V,2"" /&gt;_x000D_
  &lt;param n=""leftMargin"" v=""0"" /&gt;_x000D_
&lt;/ContentLocation&gt;'"</definedName>
    <definedName name="_AMO_ContentLocation_991905274_ROM_F0.SEC2.Tabulate_1.SEC1.BDY.Cross_tabular_summary_report_Table_1" hidden="1">"'Partitions:2'"</definedName>
    <definedName name="_AMO_ContentLocation_991905274_ROM_F0.SEC2.Tabulate_1.SEC1.BDY.Cross_tabular_summary_report_Table_1.0" hidden="1">"'&lt;ContentLocation path=""F0.SEC2.Tabulate_1.SEC1.BDY.Cross_tabular_summary_report_Table_1"" rsid=""991905274"" tag=""ROM"" fid=""0""&gt;_x000D_
  &lt;param n=""_NumRows"" v=""39"" /&gt;_x000D_
  &lt;param n=""_NumCols"" v=""13"" /&gt;_x000D_
  &lt;param n=""tableSig"" v=""R:R=39:C=13:FCR'"</definedName>
    <definedName name="_AMO_ContentLocation_991905274_ROM_F0.SEC2.Tabulate_1.SEC1.BDY.Cross_tabular_summary_report_Table_1.1" hidden="1">"'=4:FCC=2:RSP.1=1,H,13:RSP.2=1,V,2"" /&gt;_x000D_
  &lt;param n=""leftMargin"" v=""0"" /&gt;_x000D_
&lt;/ContentLocation&gt;'"</definedName>
    <definedName name="_AMO_RefreshMultipleList" hidden="1">"'296899469 426988102 362274166 589584065 285770244'"</definedName>
    <definedName name="_AMO_RefreshMultipleList.0" hidden="1">"'&lt;Items&gt;_x000D_
  &lt;Item Id=""478191013"" Checked=""True"" /&gt;_x000D_
  &lt;Item Id=""991905274"" Checked=""True"" /&gt;_x000D_
  &lt;Item Id=""576762798"" Checked=""True"" /&gt;_x000D_
  &lt;Item Id=""617623402"" Checked=""True"" /&gt;_x000D_
  &lt;Item Id=""587946619"" Checked=""True"" /&gt;_x000D_
  &lt;Item I'"</definedName>
    <definedName name="_AMO_RefreshMultipleList.1" hidden="1">"'d=""825207699"" Checked=""True"" /&gt;_x000D_
  &lt;Item Id=""225272241"" Checked=""True"" /&gt;_x000D_
  &lt;Item Id=""671486722"" Checked=""True"" /&gt;_x000D_
  &lt;Item Id=""779436236"" Checked=""True"" /&gt;_x000D_
  &lt;Item Id=""390982613"" Checked=""True"" /&gt;_x000D_
  &lt;Item Id=""15410102"" Chec'"</definedName>
    <definedName name="_AMO_RefreshMultipleList.2" hidden="1">"'ked=""False"" /&gt;_x000D_
  &lt;Item Id=""74403347"" Checked=""True"" /&gt;_x000D_
  &lt;Item Id=""358847779"" Checked=""True"" /&gt;_x000D_
  &lt;Item Id=""176225830"" Checked=""True"" /&gt;_x000D_
  &lt;Item Id=""247862661"" Checked=""True"" /&gt;_x000D_
  &lt;Item Id=""398675413"" Checked=""True"" /&gt;_x000D_
  '"</definedName>
    <definedName name="_AMO_RefreshMultipleList.3" hidden="1">"'&lt;Item Id=""472893794"" Checked=""True"" /&gt;_x000D_
  &lt;Item Id=""621796666"" Checked=""True"" /&gt;_x000D_
  &lt;Item Id=""732119577"" Checked=""True"" /&gt;_x000D_
  &lt;Item Id=""205779628"" Checked=""True"" /&gt;_x000D_
  &lt;Item Id=""97505557"" Checked=""True"" /&gt;_x000D_
  &lt;Item Id=""46203661'"</definedName>
    <definedName name="_AMO_RefreshMultipleList.4" hidden="1">"'"" Checked=""True"" /&gt;_x000D_
  &lt;Item Id=""242095788"" Checked=""False"" /&gt;_x000D_
  &lt;Item Id=""880379414"" Checked=""True"" /&gt;_x000D_
  &lt;Item Id=""104386094"" Checked=""True"" /&gt;_x000D_
  &lt;Item Id=""805804074"" Checked=""True"" /&gt;_x000D_
  &lt;Item Id=""416626384"" Checked=""True""'"</definedName>
    <definedName name="_AMO_RefreshMultipleList.5" hidden="1">"' /&gt;_x000D_
  &lt;Item Id=""65748969"" Checked=""True"" /&gt;_x000D_
  &lt;Item Id=""871571195"" Checked=""True"" /&gt;_x000D_
  &lt;Item Id=""612588558"" Checked=""False"" /&gt;_x000D_
&lt;/Items&gt;'"</definedName>
    <definedName name="_AMO_SingleObject_104386094_ROM_F0.SEC2.Tabulate_1.SEC2.BDY.Cross_tabular_summary_report_Table_1" localSheetId="11" hidden="1">'[2]Table 2.5'!#REF!</definedName>
    <definedName name="_AMO_SingleObject_104386094_ROM_F0.SEC2.Tabulate_1.SEC2.BDY.Cross_tabular_summary_report_Table_1" localSheetId="12" hidden="1">'[2]Table 2.5'!#REF!</definedName>
    <definedName name="_AMO_SingleObject_104386094_ROM_F0.SEC2.Tabulate_1.SEC2.BDY.Cross_tabular_summary_report_Table_1" localSheetId="17" hidden="1">'[1]Table 2.5'!#REF!</definedName>
    <definedName name="_AMO_SingleObject_104386094_ROM_F0.SEC2.Tabulate_1.SEC2.BDY.Cross_tabular_summary_report_Table_1" localSheetId="18" hidden="1">'[1]Table 2.5'!#REF!</definedName>
    <definedName name="_AMO_SingleObject_104386094_ROM_F0.SEC2.Tabulate_1.SEC2.BDY.Cross_tabular_summary_report_Table_1" localSheetId="19" hidden="1">'[1]Table 2.5'!#REF!</definedName>
    <definedName name="_AMO_SingleObject_104386094_ROM_F0.SEC2.Tabulate_1.SEC2.BDY.Cross_tabular_summary_report_Table_1" localSheetId="3" hidden="1">#REF!</definedName>
    <definedName name="_AMO_SingleObject_104386094_ROM_F0.SEC2.Tabulate_1.SEC2.BDY.Cross_tabular_summary_report_Table_1" localSheetId="4" hidden="1">#REF!</definedName>
    <definedName name="_AMO_SingleObject_104386094_ROM_F0.SEC2.Tabulate_1.SEC2.BDY.Cross_tabular_summary_report_Table_1" localSheetId="16" hidden="1">'[2]Table 2.5'!#REF!</definedName>
    <definedName name="_AMO_SingleObject_104386094_ROM_F0.SEC2.Tabulate_1.SEC2.BDY.Cross_tabular_summary_report_Table_1" hidden="1">#REF!</definedName>
    <definedName name="_AMO_SingleObject_205779628_ROM_F0.SEC2.Tabulate_1.SEC2.BDY.Cross_tabular_summary_report_Table_1" localSheetId="11" hidden="1">[2]Table3.8b!#REF!</definedName>
    <definedName name="_AMO_SingleObject_205779628_ROM_F0.SEC2.Tabulate_1.SEC2.BDY.Cross_tabular_summary_report_Table_1" localSheetId="12" hidden="1">[2]Table3.8b!#REF!</definedName>
    <definedName name="_AMO_SingleObject_205779628_ROM_F0.SEC2.Tabulate_1.SEC2.BDY.Cross_tabular_summary_report_Table_1" localSheetId="17" hidden="1">[1]Table3.8b!#REF!</definedName>
    <definedName name="_AMO_SingleObject_205779628_ROM_F0.SEC2.Tabulate_1.SEC2.BDY.Cross_tabular_summary_report_Table_1" localSheetId="18" hidden="1">[1]Table3.8b!#REF!</definedName>
    <definedName name="_AMO_SingleObject_205779628_ROM_F0.SEC2.Tabulate_1.SEC2.BDY.Cross_tabular_summary_report_Table_1" localSheetId="19" hidden="1">[1]Table3.8b!#REF!</definedName>
    <definedName name="_AMO_SingleObject_205779628_ROM_F0.SEC2.Tabulate_1.SEC2.BDY.Cross_tabular_summary_report_Table_1" localSheetId="3" hidden="1">#REF!</definedName>
    <definedName name="_AMO_SingleObject_205779628_ROM_F0.SEC2.Tabulate_1.SEC2.BDY.Cross_tabular_summary_report_Table_1" localSheetId="4" hidden="1">#REF!</definedName>
    <definedName name="_AMO_SingleObject_205779628_ROM_F0.SEC2.Tabulate_1.SEC2.BDY.Cross_tabular_summary_report_Table_1" localSheetId="16" hidden="1">[2]Table3.8b!#REF!</definedName>
    <definedName name="_AMO_SingleObject_205779628_ROM_F0.SEC2.Tabulate_1.SEC2.BDY.Cross_tabular_summary_report_Table_1" hidden="1">#REF!</definedName>
    <definedName name="_AMO_SingleObject_30194841_ROM_F0.SEC2.Tabulate_1.SEC1.FTR.TXT1" localSheetId="11" hidden="1">[2]Table6!#REF!</definedName>
    <definedName name="_AMO_SingleObject_30194841_ROM_F0.SEC2.Tabulate_1.SEC1.FTR.TXT1" localSheetId="12" hidden="1">[2]Table6!#REF!</definedName>
    <definedName name="_AMO_SingleObject_30194841_ROM_F0.SEC2.Tabulate_1.SEC1.FTR.TXT1" localSheetId="17" hidden="1">[1]Table6!#REF!</definedName>
    <definedName name="_AMO_SingleObject_30194841_ROM_F0.SEC2.Tabulate_1.SEC1.FTR.TXT1" localSheetId="18" hidden="1">[1]Table6!#REF!</definedName>
    <definedName name="_AMO_SingleObject_30194841_ROM_F0.SEC2.Tabulate_1.SEC1.FTR.TXT1" localSheetId="19" hidden="1">[1]Table6!#REF!</definedName>
    <definedName name="_AMO_SingleObject_30194841_ROM_F0.SEC2.Tabulate_1.SEC1.FTR.TXT1" localSheetId="3" hidden="1">#REF!</definedName>
    <definedName name="_AMO_SingleObject_30194841_ROM_F0.SEC2.Tabulate_1.SEC1.FTR.TXT1" localSheetId="4" hidden="1">#REF!</definedName>
    <definedName name="_AMO_SingleObject_30194841_ROM_F0.SEC2.Tabulate_1.SEC1.FTR.TXT1" localSheetId="16" hidden="1">[2]Table6!#REF!</definedName>
    <definedName name="_AMO_SingleObject_30194841_ROM_F0.SEC2.Tabulate_1.SEC1.FTR.TXT1" hidden="1">#REF!</definedName>
    <definedName name="_AMO_SingleObject_362274166__A1" localSheetId="11">'[3]Use table 2007 '!$A$2:$BN$121</definedName>
    <definedName name="_AMO_SingleObject_362274166__A1" localSheetId="12">'[3]Use table 2007 '!$A$2:$BN$121</definedName>
    <definedName name="_AMO_SingleObject_362274166__A1" localSheetId="17">'[4]Use table 2007 '!$A$2:$BN$121</definedName>
    <definedName name="_AMO_SingleObject_362274166__A1" localSheetId="18">'[4]Use table 2007 '!$A$2:$BN$121</definedName>
    <definedName name="_AMO_SingleObject_362274166__A1" localSheetId="1">'[4]Use table 2007 '!$A$2:$BN$121</definedName>
    <definedName name="_AMO_SingleObject_362274166__A1" localSheetId="19">'[4]Use table 2007 '!$A$2:$BN$121</definedName>
    <definedName name="_AMO_SingleObject_362274166__A1" localSheetId="3">#REF!</definedName>
    <definedName name="_AMO_SingleObject_362274166__A1" localSheetId="4">#REF!</definedName>
    <definedName name="_AMO_SingleObject_362274166__A1" localSheetId="16">'[3]Use table 2007 '!$A$2:$BN$121</definedName>
    <definedName name="_AMO_SingleObject_362274166__A1">#REF!</definedName>
    <definedName name="_AMO_SingleObject_37461558_ROM_F0.SEC2.Tabulate_1.SEC1.HDR.TXT1" localSheetId="11" hidden="1">'[2]Table 2.4'!#REF!</definedName>
    <definedName name="_AMO_SingleObject_37461558_ROM_F0.SEC2.Tabulate_1.SEC1.HDR.TXT1" localSheetId="12" hidden="1">'[2]Table 2.4'!#REF!</definedName>
    <definedName name="_AMO_SingleObject_37461558_ROM_F0.SEC2.Tabulate_1.SEC1.HDR.TXT1" localSheetId="17" hidden="1">'[1]Table 2.4'!#REF!</definedName>
    <definedName name="_AMO_SingleObject_37461558_ROM_F0.SEC2.Tabulate_1.SEC1.HDR.TXT1" localSheetId="18" hidden="1">'[1]Table 2.4'!#REF!</definedName>
    <definedName name="_AMO_SingleObject_37461558_ROM_F0.SEC2.Tabulate_1.SEC1.HDR.TXT1" localSheetId="19" hidden="1">'[1]Table 2.4'!#REF!</definedName>
    <definedName name="_AMO_SingleObject_37461558_ROM_F0.SEC2.Tabulate_1.SEC1.HDR.TXT1" localSheetId="3" hidden="1">#REF!</definedName>
    <definedName name="_AMO_SingleObject_37461558_ROM_F0.SEC2.Tabulate_1.SEC1.HDR.TXT1" localSheetId="4" hidden="1">#REF!</definedName>
    <definedName name="_AMO_SingleObject_37461558_ROM_F0.SEC2.Tabulate_1.SEC1.HDR.TXT1" localSheetId="16" hidden="1">'[2]Table 2.4'!#REF!</definedName>
    <definedName name="_AMO_SingleObject_37461558_ROM_F0.SEC2.Tabulate_1.SEC1.HDR.TXT1" hidden="1">#REF!</definedName>
    <definedName name="_AMO_SingleObject_732119577_ROM_F0.SEC2.Tabulate_1.SEC2.BDY.Cross_tabular_summary_report_Table_1" localSheetId="11" hidden="1">[2]Table3.8c!#REF!</definedName>
    <definedName name="_AMO_SingleObject_732119577_ROM_F0.SEC2.Tabulate_1.SEC2.BDY.Cross_tabular_summary_report_Table_1" localSheetId="12" hidden="1">[2]Table3.8c!#REF!</definedName>
    <definedName name="_AMO_SingleObject_732119577_ROM_F0.SEC2.Tabulate_1.SEC2.BDY.Cross_tabular_summary_report_Table_1" localSheetId="17" hidden="1">[1]Table3.8c!#REF!</definedName>
    <definedName name="_AMO_SingleObject_732119577_ROM_F0.SEC2.Tabulate_1.SEC2.BDY.Cross_tabular_summary_report_Table_1" localSheetId="18" hidden="1">[1]Table3.8c!#REF!</definedName>
    <definedName name="_AMO_SingleObject_732119577_ROM_F0.SEC2.Tabulate_1.SEC2.BDY.Cross_tabular_summary_report_Table_1" localSheetId="19" hidden="1">[1]Table3.8c!#REF!</definedName>
    <definedName name="_AMO_SingleObject_732119577_ROM_F0.SEC2.Tabulate_1.SEC2.BDY.Cross_tabular_summary_report_Table_1" localSheetId="3" hidden="1">#REF!</definedName>
    <definedName name="_AMO_SingleObject_732119577_ROM_F0.SEC2.Tabulate_1.SEC2.BDY.Cross_tabular_summary_report_Table_1" localSheetId="4" hidden="1">#REF!</definedName>
    <definedName name="_AMO_SingleObject_732119577_ROM_F0.SEC2.Tabulate_1.SEC2.BDY.Cross_tabular_summary_report_Table_1" localSheetId="16" hidden="1">[2]Table3.8c!#REF!</definedName>
    <definedName name="_AMO_SingleObject_732119577_ROM_F0.SEC2.Tabulate_1.SEC2.BDY.Cross_tabular_summary_report_Table_1" hidden="1">#REF!</definedName>
    <definedName name="_AMO_SingleObject_921006515_ROM_F0.SEC2.Tabulate_1.SEC1.BDY.Cross_tabular_summary_report_Table_1" localSheetId="5" hidden="1">'6. Employment trends and ratio'!$A$2:$A$76</definedName>
    <definedName name="_AMO_SingleObject_921006515_ROM_F0.SEC2.Tabulate_1.SEC1.FTR.TXT1" localSheetId="11" hidden="1">'[2]Table 2'!#REF!</definedName>
    <definedName name="_AMO_SingleObject_921006515_ROM_F0.SEC2.Tabulate_1.SEC1.FTR.TXT1" localSheetId="12" hidden="1">'[2]Table 2'!#REF!</definedName>
    <definedName name="_AMO_SingleObject_921006515_ROM_F0.SEC2.Tabulate_1.SEC1.FTR.TXT1" localSheetId="17" hidden="1">'[1]Table 2'!#REF!</definedName>
    <definedName name="_AMO_SingleObject_921006515_ROM_F0.SEC2.Tabulate_1.SEC1.FTR.TXT1" localSheetId="18" hidden="1">'[1]Table 2'!#REF!</definedName>
    <definedName name="_AMO_SingleObject_921006515_ROM_F0.SEC2.Tabulate_1.SEC1.FTR.TXT1" localSheetId="19" hidden="1">'[1]Table 2'!#REF!</definedName>
    <definedName name="_AMO_SingleObject_921006515_ROM_F0.SEC2.Tabulate_1.SEC1.FTR.TXT1" localSheetId="3" hidden="1">#REF!</definedName>
    <definedName name="_AMO_SingleObject_921006515_ROM_F0.SEC2.Tabulate_1.SEC1.FTR.TXT1" localSheetId="4" hidden="1">#REF!</definedName>
    <definedName name="_AMO_SingleObject_921006515_ROM_F0.SEC2.Tabulate_1.SEC1.FTR.TXT1" localSheetId="5" hidden="1">'6. Employment trends and ratio'!#REF!</definedName>
    <definedName name="_AMO_SingleObject_921006515_ROM_F0.SEC2.Tabulate_1.SEC1.FTR.TXT1" localSheetId="16" hidden="1">'[2]Table 2'!#REF!</definedName>
    <definedName name="_AMO_SingleObject_921006515_ROM_F0.SEC2.Tabulate_1.SEC1.FTR.TXT1" hidden="1">#REF!</definedName>
    <definedName name="_AMO_SingleObject_921006515_ROM_F0.SEC2.Tabulate_1.SEC1.FTR.TXT2" localSheetId="17" hidden="1">'[1]Table 2'!#REF!</definedName>
    <definedName name="_AMO_SingleObject_921006515_ROM_F0.SEC2.Tabulate_1.SEC1.FTR.TXT2" localSheetId="19" hidden="1">#REF!</definedName>
    <definedName name="_AMO_SingleObject_921006515_ROM_F0.SEC2.Tabulate_1.SEC1.FTR.TXT2" hidden="1">#REF!</definedName>
    <definedName name="_AMO_SingleObject_921006515_ROM_F0.SEC2.Tabulate_1.SEC1.HDR.TXT1" localSheetId="11" hidden="1">'[2]Table 2'!#REF!</definedName>
    <definedName name="_AMO_SingleObject_921006515_ROM_F0.SEC2.Tabulate_1.SEC1.HDR.TXT1" localSheetId="12" hidden="1">'[2]Table 2'!#REF!</definedName>
    <definedName name="_AMO_SingleObject_921006515_ROM_F0.SEC2.Tabulate_1.SEC1.HDR.TXT1" localSheetId="17" hidden="1">'[1]Table 2'!#REF!</definedName>
    <definedName name="_AMO_SingleObject_921006515_ROM_F0.SEC2.Tabulate_1.SEC1.HDR.TXT1" localSheetId="18" hidden="1">'[1]Table 2'!#REF!</definedName>
    <definedName name="_AMO_SingleObject_921006515_ROM_F0.SEC2.Tabulate_1.SEC1.HDR.TXT1" localSheetId="19" hidden="1">'[1]Table 2'!#REF!</definedName>
    <definedName name="_AMO_SingleObject_921006515_ROM_F0.SEC2.Tabulate_1.SEC1.HDR.TXT1" localSheetId="3" hidden="1">#REF!</definedName>
    <definedName name="_AMO_SingleObject_921006515_ROM_F0.SEC2.Tabulate_1.SEC1.HDR.TXT1" localSheetId="4" hidden="1">#REF!</definedName>
    <definedName name="_AMO_SingleObject_921006515_ROM_F0.SEC2.Tabulate_1.SEC1.HDR.TXT1" localSheetId="5" hidden="1">'6. Employment trends and ratio'!#REF!</definedName>
    <definedName name="_AMO_SingleObject_921006515_ROM_F0.SEC2.Tabulate_1.SEC1.HDR.TXT1" localSheetId="16" hidden="1">'[2]Table 2'!#REF!</definedName>
    <definedName name="_AMO_SingleObject_921006515_ROM_F0.SEC2.Tabulate_1.SEC1.HDR.TXT1" hidden="1">#REF!</definedName>
    <definedName name="_AMO_SingleValue_104386094_TaskState" hidden="1">"'Partitions:11'"</definedName>
    <definedName name="_AMO_SingleValue_104386094_TaskState.0" hidden="1">"'SASUNICODE7V1Zb+JIEK7nlfY/oKw0D6PZkJCQQzuHCOQYDUNYYDLap4gQsoOWIwMmM9Fq//t+Xe32hW1sY2yCWgiw29V1dH9dXX3Yfksf6CeNaEgFeqI+TWlGA5rQmN7RDu3TLu3hv4ArY+oh/R5Xx/Q3X52TQQ/0O53g+AO9p1/pF3pLHeqCxz/IM8bRCDkFbRvUI3y6kPCMa4LqDlL7oN2xZAvKQ8g8YLlKtuA3MrlU8N2lc7rEr5I0w'"</definedName>
    <definedName name="_AMO_SingleValue_104386094_TaskState.1" hidden="1">"'3GNOfXAYwC+fXqDfDcee8qg2wfPPYu7oKpCsyEsmYNW6DrGr7BsCu5DpmjiXOg6AP9PuPoMyRPI7TNXIa2MMuijLHrQ/I5O8XtIJcg6xdmOVTI3bP3AsrwKLkM+6kGe1NJbagbODJzdwvIaH3dNPrMQzm4uPbbtO9sky1PY2+Br4ryH8xmfKQkz5DRM/US9jZmuGFHeFPl+ZCKpxZKeWM4caVnINKx0UWcGH2Urd8y5s5D5yG3iKUPsuCXu'"</definedName>
    <definedName name="_AMO_SingleValue_104386094_TaskState.10" hidden="1">"'UfDibml+tS0sf7RQHlwj4U9YEzU84WeL9VyRpsLGZ+qyRXcmP1n+Ud/htoszJ6oNco5wOySfIDkzS0+9MyT+u+J2UUJDGppjAPnmO6+/T2aRN5JJrrOX06LGJZ84Mqh+iha/9/Q/'"</definedName>
    <definedName name="_AMO_SingleValue_104386094_TaskState.2" hidden="1">"'5yCzlIPMgxxkHuYgs5yDzKMcZB7nIPMkB5mnufiEvYykil65R9+QJiKerLz8N+Scg4uQem9GR+uW+h3xhfhmba2Su66yLkaKuRR1kyOXR44aDUR58eIzldsZl3k5yqj3M9LcfOz0Hb4irdzljzty9sbNdmwsqb1xsKAxOIfQdYSvoC3Sa45ru1zWBeQasC5jK1ougKJIr+g3jA5q9Id5VMGRX/zzxpdSSpExWjwZ3rjuHf1LdVw5Q+Rfx9k'"</definedName>
    <definedName name="_AMO_SingleValue_104386094_TaskState.3" hidden="1">"'roGYOGoNz2cf/hWrixEk8fRY90GtfugI+sr6iaxzMqcB15/UH0TkXIthyujWWnGyNJcdbY8nR1lhS3hpLDrfGkoOtsaS0NZbsb40lL9cO53zfS7DCHbN7Y+YznE14ftoZMSuqBlvR53i3Z82MfgRtxYzaxcyyGi8ISTKqlGOtqTVrGCy/wfPDQfIrnDoEnYgiZ6YGdY6R+zxesY/lGGbC5RNd/jWO1eijzjKMxLoEa6CkO6XNQkdLTkq3Pl'"</definedName>
    <definedName name="_AMO_SingleValue_104386094_TaskState.4" hidden="1">"'Vcq9MXjGcaEW0O5tXCta8rc2mibC6Bw1X5XAFZNXzOI1tWjFGixUh1nwynNgqa+HYhvW+OfowMERqmRTbYvEANtuD7OitjQfi26Hyyw0G4v7xC7nukqbH/Fb5dTpmG+od06l9JreB8as31ZIuABlpvGvUvvFwDv5UNxEC4L1C10OEeuJtxL+UnPauav+baX7XmL+FBKuBUo1tYcY1vBTa/LAzYpZ9mrNJmOrlDII7cqGUXZYZWUbf4WtxVd'"</definedName>
    <definedName name="_AMO_SingleValue_104386094_TaskState.5" hidden="1">"'pXLOYur0hbXnkXqDWq/xZqO2HIVgwqaPR8u8XcBRMnh3QsQvgNgyJzUvPqDNS8szoQNF66UpLP+y9aS89dif0P0KG2IHgcbosfhhuhR3hA9jjZEj+MN0eNkQ/Q43RA91Jr4ujUpxurFgtaA3b34gHvb5PmfF+LyL9DyT0Qasld+tGaKFntt96qtTduhKOuvuwEzLuGWOuVUlq7eqjJIIiksXvFanvaacw+fM6Q2TMoqPreJrLhdonnYar8X'"</definedName>
    <definedName name="_AMO_SingleValue_104386094_TaskState.6" hidden="1">"'KckQ1YTUc+TRmNKYWg+m9jWqNKpSR1VJo0qjKnVUHWhUaVSljqpDjSqNqtRRVdao0qhKHVVHGlUaVamj6lijSqMqdVSdaFRpVKWOqlONKo2qNcyC7mlcaVz54moZ5fJVRHvtMtq+nqq5w7PNOm/u3h6/50LksSId9FyMPHQRyPiRm/QWLT6VJJ89An53VeeDDb+72vVuBef9Df69nu2FVu35qjTkMpsFlkp6fV8yWcv8cD49YDJbbpfqH7S'"</definedName>
    <definedName name="_AMO_SingleValue_104386094_TaskState.7" hidden="1">"'H9pLP50jx7mtRetSpz3c1DR1clD0t/E7xL1rXwGw9ds4CayTzFlx3YUmP6UxxtyWvlte0bL93G9cE7Rmo093H7byba8a2SB8Tbxf3F5w9sI4j5if2/957eD6Q3J+e3S7uRWobDzZNMkyuO5qXvkzEfOLur3Pt1bRXy9mreSMx7d+0f0vu38R9Pmew6BxHH/Gtax+nfVzuPs5v3K39nPZzq8zKVtEKq3RF4i7HS+3ltJdb2ct5uQTfpd5H/g'"</definedName>
    <definedName name="_AMO_SingleValue_104386094_TaskState.8" hidden="1">"'mJe9Ll/I+03L43NLgtv9wW10Fbu4Yna5O8r7itW5xucbnHFd452+hRhW7d/uOGBj8VR7dt3bbzbtvuNUM9XtDjhXxX29VTYc7oL9q0dfVs17NfwqplvJkwZ91G6dfUe13aKLNPrr4sWh+22C8l74/CdF/Wg8TrOcIkbcqOmaKjnwvOV+Wo0UDaiOnuI7VY51N4REnuhPJrsv69BX+ynjq4NXemFV2+OJqVKkfH8iLxysLO58S2ndoO4WPHR'"</definedName>
    <definedName name="_AMO_SingleValue_104386094_TaskState.9" hidden="1">"'QUPnwJr3+dI4iG0z4sm6YIjfgNpE9Y7joTikrKxo55FDxq1FK9JvNOp5oqhnNzcOSdMvWPGVXfAh7LhKzi14JXsa6r1O6+MkD41dZC+MjhetX1pCXqWHflvQLH4PKypWdKNFfjfm7Z3QPto2ixL6JF/m9w+ZmaMIuOj4NhTvAnr2cGjxu/ocsbcdtzjrXl3LQSlrwsV4jmxUTER9DxZL0LqaAuiVmpU4bJfRIqkaJF6C9qcvZWtrVuLmQdR'"</definedName>
    <definedName name="_AMO_SingleValue_112461039_TaskState" hidden="1">"'Partitions:11'"</definedName>
    <definedName name="_AMO_SingleValue_112461039_TaskState.0" hidden="1">"'SASUNICODE7V1bb9pIFD7PK+1/QFmpD1U3BHLX9iICaVKVEhZIqn1ClJAtWi4pmLbRav/7fnPG4xvY2MbYDhohwJ45cy4zn8+cudh+Te/oJ41pRAX6TgOa0ZyGNKUJvaE9KtE+HeC/gJwJ9ZF+j9wJ/c25CzLogX6nMxy/o7f0K/1Cr6lDPfD4B2UmOBqjpKBtg3qMTw8SnpAnqL5A6gC0e5ZsQXkEmYcsV8kW/MYmlwq++3RJV/hVkuY4r'"</definedName>
    <definedName name="_AMO_SingleValue_112461039_TaskState.1" hidden="1">"'jGnPngMwXdAr1DuzmPPMehK4HlgcRdUVWg2giUL0ApdJ/gVls3AfcQUTZwLXYfg/xG5T5A8hdwBcxXSjlEHA9RFH5p/oXP8HlEZss5xtmfVzB1bP7Qsr4LLiI/6kCe19NaagTMDZ11YXuPjnslnHsDZzaXPtn1jm2R9CnsbnCfO+zif85mSMEdJw9RPtNuE6Yoh5c1Q7kcqklos6TvLWSAtDZmGlS7azOCjdOVOuHQaMh/5mvieInbcEksZ'"</definedName>
    <definedName name="_AMO_SingleValue_112461039_TaskState.10" hidden="1">"'+flCfVekqbDxiWPrArST/GT9h32L1T7OnKg2yDm665B8itzcrD313oDob8vaRw2NaGSO8OW7v7z+Pp5F3kgmvs5eTssal1fEkX7tU7T4vaX/AQ=='"</definedName>
    <definedName name="_AMO_SingleValue_112461039_TaskState.2" hidden="1">"'yCxnIPMwA5lHGcg8zkDmSQYyTzOQeZaBzPNMfMJBSlJFr9ynr0gTEU9aXv4rSi7ARUi9N6OjbUv9hvhCfNO2VsnNpq6fkNc1f7OUvS3ri6EiTkXd5LjtkWNmA5pFi05VaWdU6uUoY/5PSHPzsdP3OEdauc8f97jBO2qwRwaS2jsKEDQGlxC6jvEVtEV6yVF9j+u6gFJD1mVijRUKoCjSC/oNY6Ma/WEeVXC0Kvp7tZJSSpERajQZ3qj2Df1'"</definedName>
    <definedName name="_AMO_SingleValue_112461039_TaskState.3" hidden="1">"'LdeRcYNxTx9kLXDML0Bhcyj7+L1ATJ06i6bPsf1+upCvgI9srvMb+nArcdl5vGJ5zIYQt5ztjydnOWHK6M5ac7IwlxztjydHOWHK4M5aUd8aS0s5Y8nztcM52Pgcr3DG7N2a+wNmUZ+edEbOiarAVA453+9a88AfQVsyoXcyrq/GCkCSjSjnSnFlzpv7yGzw77ie/wqkj0Ikocm5qUOcYecDjFftYjmGmXD/h5d/gWI0+6izDiK2LvwZKul'"</definedName>
    <definedName name="_AMO_SingleValue_112461039_TaskState.4" hidden="1">"'PaPHC05KR061NFXp1uMZ5phLTZn1cLeZ835tJE3VwBh5vyuQayavhchrasGKFGi6HaPh5ObRQ08e1B+sAc/RgpIjRIi3Sw+R4t2ILv62yMBeHbwvNJDwfB/vIape+Rpsb+1/j2OGUW6B+SaX8ltYLzmTXXky4CGrh6k2h/4eUa+K3kEAPBvkC1Qod74F7KvdQq6Wm1/A23/qYtfwUPUgGnGnVhxQ2+Fdj8vDBg136SsUqb6eT+iChyw9Zdm'"</definedName>
    <definedName name="_AMO_SingleValue_112461039_TaskState.5" hidden="1">"'BlaRd3ivKh7DFQp5yyuSlteeRepd2j9Fms6ZstVDCpoDlZwib4HIkwJ706I4P0PI+ak5tUfrHlhcSZseO9KiTvzv24lPXstSjnRo5wTPQ5zosdRTvQ4zokeJznR4zQnepzlRI/znOihdgRsW5NipF7Mbx3Y3YsPubeNX/5pKS6/hZZ/ItKQvfKjNVO03Gu7V21t2g6FWX/d95lxCbbUKaeydvVW1UEcSUHxitfypNec+/hcILVhUlbx6cay'"</definedName>
    <definedName name="_AMO_SingleValue_112461039_TaskState.6" hidden="1">"'ortG86DVfi9S4iGqCamXKKMxpTG1HUyVNKo0qhJHVVmjSqMqcVQdalRpVCWOqiONKo2qxFF1rFGlUZU4qk40qjSqEkfVqUaVRlXiqDrTqNKoShxV5xpVGlVbmAU90LjSuFqJq3WU61cR7bXLcPt6quYOzzbrnN+9PaueipHFirTfU0Gy0EUg40dm0lu0/EyWbFpk1Z30eo+A866C1X2Nfe1v2t9UacR1NvetleR6nHiy1nm/bPqdeLZ01+r'"</definedName>
    <definedName name="_AMO_SingleValue_112461039_TaskState.7" hidden="1">"'vt3P1is8XSPHuJlF61GnA9xKNHFyUPS38zvAvrq6hefXYJQuskSxbcN37JP2UM8V9LXm1vKF1u6zbyBO0F6BOdve08x6qOdsifUy0vdO3OHtgHcfMT+y6vffwfCC5Kzy9vdPL1DYebJp4mNx2DC19mYi0xD1Xl9qraa+WsVfzxj/av2n/Ft+/ibtrLmDRJY4+4FvXPk77uMx93KrRrvZz2s8l4ecafO+89nHax+XFx8mZRe3ftH/bxL9dw7'"</definedName>
    <definedName name="_AMO_SingleValue_112461039_TaskState.8" hidden="1">"'ZbfoK5uHe6rT2c9nCZezjvDHl4H+f/nI0BdJ2SeKqGnEuXtWzf3e7vN/J0dae/4qaeDHFBf1He1tbSXdN6Dmso0cblzrYN49PVmy3aqLOPLj8ezn8v++T4vjhI93XeM5rXDJKUl1XzosPH+5erslc1kDZmuvtQV6zzSRyiJvcC+TVZ//6SP9lOG3TN3SlFly8OZ6Uq0bG8SLS6sMs5sW2ntgP42DFBwcOnwNoPuBd9COyZwkl6zz2igbQp6'"</definedName>
    <definedName name="_AMO_SingleValue_112461039_TaskState.9" hidden="1">"'x1FQnFN3dg9/rIHDVuLNyTealNzxQ9Obu6SU6beM2OKL8CHsuEzOLXglew8dfU7c8ZIn5k6SF/pH6vZvrQMPUuO8negWH4mzsys6cYG/O9N2zugfTRtljX0yL9Nvj7m5ghEjn784y7xLqAnB48av6XIGW/aoxpvy7tbwS99W6gQz4oMiwm/Z0p6EVLHtSBapUYVrvtlpEiKFqn3QC3YW9naurWYexAVBi/uK21VawvLHy2U+7dI8FOWRAtP'"</definedName>
    <definedName name="_AMO_SingleValue_15410102_TaskState" hidden="1">"'Partitions:13'"</definedName>
    <definedName name="_AMO_SingleValue_15410102_TaskState.0" hidden="1">"'SASUNICODE7V3pb9s2FOfnAfsfjAzoh6KLm6TFVvSCcxdNHM85in0yHMdpjfmqZacLhv3v+/FRFClKlCVZkeKMEGzreHwXH99BUfI79pH9zUZsyGrsjvXZjHlswCZszN6zDbbFNtlL/NZwZcx6OH+Dq2P2la4u2Jzdsl/Z79j/yD6wn9lP7B27YF3g+AttxtgboSWHPQf0CFsXFO5xjUNdg2ofsBsBbQ75CjR3iK6kzfGNfCwNfDbZATvCt'"</definedName>
    <definedName name="_AMO_SingleValue_15410102_TaskState.1" hidden="1">"'6TkYX+fMPWAYwC8ffYC7a4MeV4Dbgs4XwbYOdQeOBtCkgVgOa9jfHPJZsA+JIgWjjmvA+D/jKv3oDwB3T5h5dReQwd96KIHzq/ZG3y/Ytug9QZHG4Fmrkj6QSD5HrAMaa8HeoJLU2tzHM1x1IHk+7Tf9fF4CZjDWHok23eSSeiTy9uka/y4h2OPjiQFDy3nPn+838YEV09Jb4Z2P0qh1CZKd0RngXNl0JwH53mfzWmvDLpT0usdjb9e6bKO'"</definedName>
    <definedName name="_AMO_SingleValue_15410102_TaskState.10" hidden="1">"'BHkEj84PgV+8rbUIzKaFqbfLd2ib0/fqdGQvKKxFYeRvNg1nNsXRMPVepEay2rGddj31qFS+U2YF2cauahf2xPLseQIeVefUDDw14l5449vEHDYdpUPyx3OcmxDfWSjUl+hGVTHRjCitFs9o9O6HaiIdW7ilGOsbfp10DbuXMnwBpjayDHVNRnP9ygjnZz4PIvex158qN/oNe6r1Fa5H3xE18/XczI39xpf7ApBTX16hnSl9t2gMeH69IWo'"</definedName>
    <definedName name="_AMO_SingleValue_15410102_TaskState.11" hidden="1">"'dex2pYrfU8LlRPysvYfZ6uAfS9Ivu40XdvqAR2IzoifN357dp0GeKrZge5WcvsPG3/E01bZvcZenHtDiX9Z7EwFsJa0jW+kONNx4h0o422zuyzZ46gZfhFr/PGmTX0R4TEG0m/yNyQf5ecRvmwjN6NttIjOsJLvU08B35tN6msTOh92b1mJ6rylF3yrokzbWPT1l5mn+33MSR7i1U3epRS/EOS8/XnPyvruz/orkJDQ2Z/Gck8Z+gZhTNJ5'"</definedName>
    <definedName name="_AMO_SingleValue_15410102_TaskState.12" hidden="1">"'FZ7+Xn2cQU5Xg7ptq29U89wPeB/Qc='"</definedName>
    <definedName name="_AMO_SingleValue_15410102_TaskState.2" hidden="1">"'qXUZNFu+nOVR1MfHVukUt0unuFOavfbRj+X5nTDFcnoyTLOcvgzTLKs3eYzqsW84x+N/Wf7nG1ougIVTvfFzhdWp1lPFYgktPNKUsok5on+2uC1b6/HaxLiLownlYDqWXVxp0/k+ME4IluPjrW7peBSc39DyrxnFQpkRtfE9w2+NMpZ7wixhwlo5JM16S9oqKFOnNqlsUp9hX+rvBL8ejkw9fqMIf0L91Ce6SlK9vZfYgzpkmMIRWkyAm8v'"</definedName>
    <definedName name="_AMO_SingleValue_15410102_TaskState.3" hidden="1">"'E5fGICr9ya5HTjqvp73sGpnmstusZ+I/qNk532axLWs4Zvm8ItkF93qeRJrL8dbQqUVmc4lxYXnV+g64Ij7FJW7g6MWsTVX8IaLPW4DBzasHH/QgfDltnz6l26JK3rKHVgHgZBxVJDRB19oz9ggpsn7319xrYi8sxX8RCCioiD85Gw8wn37N/YEkN6PcAv+8B+R1amYD629D+v8AYh68W8KHy8fQ4k6TT/Xh2GfVIaedcWEAROqiRNZhxKz'"</definedName>
    <definedName name="_AMO_SingleValue_15410102_TaskState.4" hidden="1">"'3mWgpJtp+MJFtPRpL1lSNcGzwNOdZ5hITr0achxzpIEc480mVRE5orvAnlpeuTK8XLJKFOKUPsx0Tcpyhtk+ywT1ldL5hj/QTYhp+R3xGnosIUc9bdSIa/flpp0vy3TSsNOjsEnEdVhtCLXo+pfVGLT2jc2eue7FVgel7sHBRZM+7h2gm7xPhoppTZjquNa19WxtKCbo7g31bFcwx738d2kFqy8qrYZDtVVtDCp0sVjfBZ8xItNImLcmzzE'"</definedName>
    <definedName name="_AMO_SingleValue_15410102_TaskState.5" hidden="1">"'D3YRky9WNkWeMxMj+fh7EDNTxxRqwVg47Uv/IGce1PtovW+vHN4Dlv/TPW/qP3FnOGYZJwYs00mz+cEJeZJwvzY+NBbhOPHM5rRfBvMIF0FFTSfPxhQJKpRjfuV4KK6j+ooXxQ8BjWOSa+5j3Hc9fE/xcgvZRazF/8XaeXMlCnvMi+1PnpI77elLho4ngV3OMr13E1E3WX+dtmccnLO0sR34xF49GyRXfbNBdVp3ZJzzjjqZdnDGdnEqnH8'"</definedName>
    <definedName name="_AMO_SingleValue_15410102_TaskState.6" hidden="1">"'CKOsAUz7rAMpzvBpQOb1sgGl/SIrD3sET6abVndp7htKaHmfL9u9RdlKj1PyXHSlzJAyiwb2OacjklzWuRzmZQyW7GuW0rQwVy4lr1caEiZ5t/c2uMPCj7gMh6Ezee9BL1sTUjUX24+Ci53KuIiuJ6mei+osI27dSfV8lGMd9UzeybbSJOydB+RF87e/j+Rbl+DyD0QQ4W2nTM4yRr1xeI2Igr3QKlb7HepNy7xYsqQ6ncbS+9tSB3koJcU'"</definedName>
    <definedName name="_AMO_SingleValue_15410102_TaskState.7" hidden="1">"'hU/Ki78r3sO3ibNOH3MPWySVFZwnnSWuLTEvJZ1EtUD1AG2dTzqYexqa2nFU5qyrcqradVTmrKtyqdpxVOasqwKr0PN3FP2dTRduUi37Opoq2KRf7nE3F29QyyOWzXGpuLd39hD1/ncg58fx47ynEPclaxXyp7enhKnjhlvGjMuptFn12uwo+xAi5q9gupj4X+tPd1dhn3BOXbkZfX6kZH3mVJ1w1+u6xIenMs2qluPibj9ayWFBNFM4nS2'"</definedName>
    <definedName name="_AMO_SingleValue_15410102_TaskState.8" hidden="1">"'cp/7b1A7b1iIqPE9anVeNDDUt07dOQIkG4ZY04Em1roecUhNfWz4THUva1LvJJUP68cbFrWPTV8vnXLl3iSD7vzPHxtQ83Bk7b07oPt4IlCh1de1nPaZMPXU0IX8bzTr6O/cB5NefVKvZqZjbo/Jvzb/n9G1/juAuJDrD3CZ8T5+Ocj6vcx8XV/s7POT9XhJ9r0vOIzsc5H/dYfJyYT3P+zfm3VfzbMWS7pPe+8idYzp2Hcx6ucg9nzpCn9'"</definedName>
    <definedName name="_AMO_SingleValue_15410102_TaskState.9" hidden="1">"'3H2JzP74HXC+HOYYi5daFk9Y2T3G+s7uls0D3Xlchc3sh/FyA7fCXSZi8tcVvdtn+ipazf75Lxb1d7NXGHg/Jvzb9WuHZPvVthlf7LHtkqs3NVZ67D+Jds9Fb1v08Q1841MyurTxbBoXMofj5J4XxZBskUOO6VsFeQpE/9hM9DeU3Go+bv1eI9RPaMeH4ePq2t5gL3dHs0YzHFuRHA3Fnj7uz64pW0k4msR/72Iv30YG+34/85UX4GnsH/s'"</definedName>
    <definedName name="_AMO_SingleValue_205779628_TaskState" hidden="1">"'Partitions:13'"</definedName>
    <definedName name="_AMO_SingleValue_205779628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205779628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205779628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205779628_TaskState.11" hidden="1">"'M5EFkusE9bTsT3gefJzi3MdwDxruf4cysk8ZSFHqm/HeAnppyCy1N6fuW2oxhjtqKEePgnrOdsUlNt5QRA9urqLXvrok49eOMCWKkYkEttuHRFefvySxToc8URzY1y+/e4eC70k4dGle5S1KXcXFG1Z7EwEsJiwjX+qraHY8ocVtd0H86qDVVh1fiVl9jFbJtb40JiCaT/0S7oPhgc+vmwlBqNnmL9KsNLvnU8iPpNN+k9jOhvTe7zNlLkS'"</definedName>
    <definedName name="_AMO_SingleValue_205779628_TaskState.12" hidden="1">"'3vmnVIogcTn23pcf5HdxtXTq9hj1gYVFLsu2yY2pP/kZf8/3q3oSEuo2iR4t+H1cibTiK1p5+eZxWTl+M9n7w/qH7KFr4P7D8='"</definedName>
    <definedName name="_AMO_SingleValue_205779628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205779628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205779628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205779628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205779628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205779628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205779628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205779628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222545728_TaskState" hidden="1">"'Partitions:11'"</definedName>
    <definedName name="_AMO_SingleValue_222545728_TaskState.0" hidden="1">"'SASUNICODE7V1bb+I4FD7PK+1/QF1pH0azpaV37VxEodOOhqEs0I72CVFKd9By6UCY2Wq1/30/H8e5kYQkDUmKLAQk9vG52J+Pj2MneUPv6R+a0JhK9J2GNKcFjWhGU3pLO7RPu7SH/xJypjRA+j1yp/QX5y7JoAf6jU5x/J7e0c/0E72hLvXB42+UmeJogpKCtgPqCT59SHhCnqC6g9QhaHcs2YLyEDIPWK6SLfhNTC5VfHfpgi7xqyQtc'"</definedName>
    <definedName name="_AMO_SingleValue_222545728_TaskState.1" hidden="1">"'FxnTgPwGIHvkF6j3K3HniPQ7YPnnsVdUNWg2RiWLEErdJ3iV1g2B/cxU7RwLnQdgf8n5D5B8gxyh8xVSDtCHQxRFwNofkdn+D2kCmSd4WzHqplbtn5kWV4DlzEfDSBPaumtNQNnBs56sLzOx32TzyKEs5vLgG37xjbJ+hT2NjlPnA9wvuAzJWGBkoapn2i3KdOVI8qbo9yPTCS1WdJ3lrNEWhYyDStdtJnBR9nKnXLpLGQ+cp/4niF23BL3'"</definedName>
    <definedName name="_AMO_SingleValue_222545728_TaskState.10" hidden="1">"'d7/0a29h+6OF9eA2CX8mk2jjGT+NaOCKSxU6PlOfbboz+ckWiPrOq12cOZFtkHM+3CX5zLmFWX/qLQPx3621ixoa09icMcg3hXlHh2QWeeOe5Dp7Oa1qXPGJOoPap2zxe0f/Aw=='"</definedName>
    <definedName name="_AMO_SingleValue_222545728_TaskState.2" hidden="1">"'c5BZyUHmQQ4yD3OQeZSDzOMcZJ7kIPM0B5lnufiEvYykilF5QF+RJiKerLz8V5RcgouQem9GR5uW+g3xhfhmba2Sm09dPyGvZ/7mKXtT1pcjRZyKusVx2yPHzAY0ixedqtLOqNTLUcb8n5Hm5mOn73COtHKXP+55g3fWYM8MJLV3FiBoDC4hdJ3gK2jL9Iqj+j7XdQmlRqzL1JorlEBRpl/pF8yN6vS7eVTFkV/099qXUkqREWo8Gd6o9i3'"</definedName>
    <definedName name="_AMO_SingleValue_222545728_TaskState.3" hidden="1">"'9Sw3knGPe08DZr+gzS9AYXMo+/i9UEydO4umz6n9f+dKV8JHtFV3jYE4lbjuvN4zOueTL2TkXerlWuFtkW+zY3xpLKltjycHWWHK4NZYcbY0lx1tjycnWWHK6NZacvQhL3DG7N2Y+x9mMr847I2ZF1WQrhhzvDqzrwh9BWzWjdnFdXc0XhCQZVcqZ5ty6Zhosv8lXx4PkVzl1DDoRRS5MDRocIw95vmIfyznMjOsnuvxrHKvZR4NlGIl1Cd'"</definedName>
    <definedName name="_AMO_SingleValue_222545728_TaskState.4" hidden="1">"'ZASXdKW4TOlpyUbn1qyGvQDeYzzYg2B/NqI+/Ls7m0UDeXwOFz+VwBWXV8LiJbVo5Ro+VIbZ8MpzYKWvj2IX1ozn6MDBEapkU22PyAFmzD93WfjQXh26LzyQ4H4f7yCqXvkabm/lf49jllHuof0ml/JbWK87l1rSdbBDTRe9Nof+HlmvitFhAD4b5AtUKXR+B+xqOUn/SsWv6aW/+5LX8JD1IFpzr1YMU1vlXY/LIwYNd+mrFKh+nk/og4c'"</definedName>
    <definedName name="_AMO_SingleValue_222545728_TaskState.5" hidden="1">"'qPWXZQrtIq6zXlx9xioUs6ruCptdeVdpN6i9dus6YQtVzGooNnz4RJ/D0SUEt6dEOH7H8bMSV1Xf7CuC4szYcMHV0rSK//rVtLz12K/IHpUCqLHQUH0OCyIHkcF0eO4IHqcFESP04LocVYQPdSOgE1rUo41igWtA7tH8RGPtsnLP63E5TfQ8g9EGnJUfrSuFK2O2u5VW5u2S1HWX3cDrriEW+qUU127eqvqIImksHjFa3naa84DfM6R2jQp'"</definedName>
    <definedName name="_AMO_SingleValue_222545728_TaskState.6" hidden="1">"'a/j0ElnRW6N52Gq/FynJENWC1AuU0ZjSmNoMpvY1qjSqUkdVRaNKoyp1VB1oVGlUpY6qQ40qjarUUXWkUaVRlTqqjjWqNKpSR9WJRpVGVeqoOtWo0qhKHVVnGlUaVRu4CrqncaVx5YurdZTrVxHttcto+3pq5g7PDutc3L09fk/FyGNFOuipIHnoIpDxIzfpbVp9Jks+LeJ3J73eIyDut76ia7rhpymJfZydkHHH9gPPHXtqNOb6WwTWUHq'"</definedName>
    <definedName name="_AMO_SingleValue_222545728_TaskState.7" hidden="1">"'jTzJZ6zxhPmNQMlt6a/UP2sV6yedLpHh3lig9GjTk+4rGDi7KnjZ+5/gXPW1k9iS7ZIk1kmVLrvugVnurM9fdx7waB+/5H0LXGYkd/rJfy1q2d9o+kNyBvX6vrV0rNk2yltl0VGnfM6R7tO7R+fVoGYVE78XXtO4eig7yBO05qNO9N8J5h+SCbZERRLw7I25w9sA6Tpif2FN/7+EZ7HGi2xHvzoiX78vEPErcUXmhvZr2ajl7Ne/sRvs37d'"</definedName>
    <definedName name="_AMO_SingleValue_222545728_TaskState.8" hidden="1">"'+S+zdx79w5LLrA0Ud8G9rHaR+Xu4/zu5al/Zz2c2n4uSY/GUP7OO3jiuLj5LqB9m/av+W74qaeDHFOf1LR1tayXdN6GWsocSJ3Z9tGGdfUmy06qLNPrrEs2hi2Oi4lH4/CdF83gsQbOcIkFWXVvOwY54LL1Xglw0DahOnuI/VY55M4RE3uhPJrsf6DFX+ymTbombtTyi5fHM1KVaJreZF4dWGXc2LbTu2E8LHjopKHT4m1H3Ik8RA65kWT9'"</definedName>
    <definedName name="_AMO_SingleValue_222545728_TaskState.9" hidden="1">"'IFmHD9M+XcYQcKSY5eGFdf5PWHQW+fhdWhHR6ueNmptX5N4+03dFWs5ublLzph6x4y/7oAjZesXcGrDe9l5yks4cyZIn5s6SJ8aHNfaPrcCPQ9wbHO4Bc3q03PmZps0nyXh3rS/C+pH025ZS4/82+K+tDDjGRlLBcep4r1BTw4edX6jkTM+t2Mkb+u7WyIofVPIEM+VjIqLoOdPelHSQL8R7VKnKtf+KlokRZvUO6OW7Nlsbd1aLDyoioYZ'"</definedName>
    <definedName name="_AMO_SingleValue_225272241_TaskState" hidden="1">"'Partitions:13'"</definedName>
    <definedName name="_AMO_SingleValue_225272241_TaskState.0" hidden="1">"'SASUNICODE7V3pb+I4FPfnlfZ/QF1pPoxmSy96aC5Reo2G0i4wHe0nRCmdQcs1BNqtVvu/78/PcQ7nDiGBWSsCEuf5XX5+79lxzDv2kf3NRmzISuyJ9dmMGWzAJmzM3rMttsu22Q5+S7gzZj2UP+DumH2juws2Z4/sd3aM84/sA/uV/cLesTbrAsdfqDPG2Qg1OWwL0CMcXVB4wT0OdQ+qfcBuWbQ55AFo7hNdSZvjG5lYqvhss3N2iW9Jy'"</definedName>
    <definedName name="_AMO_SingleValue_225272241_TaskState.1" hidden="1">"'cD5GWHqAccAePvsDerdKfJUALcLnDsWdg5VA2dDSLIALOd1jG8u2QzYhwRxi2vO6wD4P+PuCyhPQLdPWDm1CnTQhy564PyeneD7gO2B1gmutizN3JH0A0vyGrAM6awHeoJLVWtzXM1x1YHkZ3TeNfEYIZjdWHok2w+SSeiTy9uge/y6h2uDriQFAzXnJn+83cYEV45Jb4Z6z7lQahKlJ6KzQFkeNOdWOW+zOZ3lS3dMtfOgOaU+8ZSj7bgp'"</definedName>
    <definedName name="_AMO_SingleValue_225272241_TaskState.10" hidden="1">"'KBsR3EMszp17TXF/sRWK75assOfR+Go8Tcdcf1legid3lOtY2SDPsVaBX+wWngVm1U/Y/8TQoWNO38vTka1gY80KI99Z252fZkdD1XuWGklqx8G0y7F7pR0BZW6XrO/a9dzxVJa2QvDYI9aSgqdE3IuY+hjqteJRuqCoOkfZhPiOprCgKF63Rtx++/urOg/XoT1u9ea/cbV9Q738zDUKdmJz1xQ+YcscGd+jf0hZvwJTEzmlfU/mbs47I5T'"</definedName>
    <definedName name="_AMO_SingleValue_225272241_TaskState.11" hidden="1">"'PTB5Ephs842Bnwvvgs+KofwcI726GM7NFGkvgfzBlbwN2asosNDSl71vqL4Y5whSj2+DZAztbk1puKbMmtkdRW97dCnHaxhkPxGzNgnprw6Mpzt+TWadKnymObFqVl7Zx8B1ppw59q9wlacm4OKNaT2LgtYQ9hGt9VX2OR5O4PS7o/xzUlqrDI3GbP2NVsmxviwmIJpP/Nrug2GBz6+bCUFo2aW/0awsu99TyIOn03qTeM6FdN3vMOT6R/e'"</definedName>
    <definedName name="_AMO_SingleValue_225272241_TaskState.12" hidden="1">"'6adUmeexOfbedx/il3G1dOj2HPVRhUU+y4bJi6k/+Cl/wfebehIS6j6I/i/4XVmJtOInWMn55nFZOX4z2fjD+ofcoWvg/sPw=='"</definedName>
    <definedName name="_AMO_SingleValue_225272241_TaskState.2" hidden="1">"'7hZAc68AmvsF0DwogGalAJqHBdA8KoDmcQE0TwrxCTs5UeVRuce+o4xnPHl5+e+ouQAWTvXBzI6Wp1qOlX1I6FuK4VPKn+bId5JlKrK2M0NRMZ7iakJZpxPLKe40qbwPjBOC5fh4rUe6HlnlW46Mc0bRX+aATXzP8FuiHO2FMEsYt1YuSLNGRF0bStVpkFRBUt/gXOqvjl8DV6oev1NOU6d26hNdW1JnfSO0BZ2QbgqXqDEBbi4Tl8cgKvz'"</definedName>
    <definedName name="_AMO_SingleValue_225272241_TaskState.3" hidden="1">"'OY4Ccwbga5rmhYJr7arucgH+vbv10l8y6pOXc4PuBYKvU5n3qaWJcs4lWJcZS1yhzy2uXb9Ed4TG26XCPx9TRmD3iEtDq6IrDzKkG7/cjfDhsmb2m0VKXvGUJtQbEy9gag5UAUWav2G8Yc56xt+ZZFWd+WfUbX0hBRWT+yWioo4X37B9YUhX6Pcfve0D+QPkE1N+6zv8N5cTpc5Px441rr33hSjhEe5Vi4DnJBMtxJliOMsFymAmWSiZYDj'"</definedName>
    <definedName name="_AMO_SingleValue_225272241_TaskState.4" hidden="1">"'LBsp8Jlr1MsOxmgiUdDufMRBQGt5eM5/EnNJPz4Iqhm+PX/WWSUNcUzfo+HudnlLZBNtCnCNSzZsA+AbZqZg9PxKnIhsWMYteTjWyeVho0OxmklSqVDgFnUEYk9OLMHe1zMW6YUK4TnKMlz1jj8xLMQZb5bQ336uwL+kcjpszBuJq493VpLLfQzSVyjGXxXMHez3Ccx5Ysv4w73E5tK7jFp0s5t/BZ8xwtNIyLfGzzAi3YRDxrL20LdXoSE'"</definedName>
    <definedName name="_AMO_SingleValue_225272241_TaskState.5" hidden="1">"'hfP6uzAHktdUq0FYP21L/yBnCew63nHJvK5Tgu2/pnGKmKcIuY3xiTjRBkZqzy3CEqM6dz8BPHhrOGOH69o9uWtNdq9s0YQfKwzoEhUohz/G8F5de/VUbooeAVqHJNzzHGF666J/2eM/FJmMXr7v0grR9GqvFFeanP0EN9vS11UcT2zZmPz9dwNRN0ofxs1/xWeszTwXV0Dj54sssu2adNcSTfnnNOPel72cEM2sWwcv0QvqwLTGetAiht8'"</definedName>
    <definedName name="_AMO_SingleValue_225272241_TaskState.6" hidden="1">"'qpB5s2zA1n6WI4/gCB5ON67u4jzjkNDymUSy5yCyljNOyTLvOoYhZRZVnHNORyS5HOdymB0fLMlXlMSpoa4rCV9NMiRM8snUozUbzK+4DBeukrTPy6LWJRTPxe6a8LG3JnzsrwkfB2vCR2VN+DhcEz6O1oSP4zXh42RN+JDrK1bNSTlRFAtaPeGO4gOKtunrv3jy8i/g8g9kGiIqT5mcjfZGbfe6Bxu27ZjZCH7quh0wfxouqZNONfKZrdR'"</definedName>
    <definedName name="_AMO_SingleValue_225272241_TaskState.7" hidden="1">"'BGkph+YoqedZPmns4TlHaMCFrODqppOhEcB62Xka1lHQWdQuq56ijbUrb1GpsaldblbaqzK1qT1uVtqrMrWpfW5W2qsyt6kBblbaqzK2qoq1KW1XmVnWorUpbVeZWdaStSltV5lZ1rK1KW1XmVnWirUpb1QpmQXe0XWm78rWrKMjop4j2s8t463pq5nrtFvG8vmt7/PYYKeKJdNAeK0Xwwi3juTDqTebd4aaYNQJ+uyEUYxt+OyTo1QrOt5'"</definedName>
    <definedName name="_AMO_SingleValue_225272241_TaskState.8" hidden="1">"'X8o57thZaNfDU2JJ0ZgVrJLvaloxXlh4uJgOlk6UTyH7SGNuidHJuPOuvTm5NDBxbv+v8heWF3zRJxJOqWXO/LC4/pLHH3JZXLGxa9K4bYuYHvD5LtOm7nG6Pp1+9/wZXcn4Tj4+t/HxScQbtrrG4Vtxfa+/5ROaVNrjqbF76M53z8Xc5z7dW0VyvYq6mZmPZv2r+l92/8PZ9TSMTf5ebvqmv/pv1bsf5NHftr/6b92zKzsTX0wBq7Yvztx'"</definedName>
    <definedName name="_AMO_SingleValue_225272241_TaskState.9" hidden="1">"'kudwWkPt7SHU7EEv0nfR/0J4+/Ni3kfIbn9TmhwX97cHtdGX7uBJ2sx8T5xS/c43eMKzynUudr4WYXu3f7jhTb7hE9dR1Tdv9egf3uf0+lxgx43FPu0Xe4Kc8r+ZOv2XD3f59mb8NQyWWRztm2c2KbuJWdbfbw45o1N6WNSGO9RUSRZ9AimlCzbumbiv5EGjh12Lhz+bjN2YCsn1OMm+Dj++xya+ebl9+Lm3snkU33apkpZViTyb/0ajZHm'"</definedName>
    <definedName name="_AMO_SingleValue_242095788_TaskState" hidden="1">"'Partitions:11'"</definedName>
    <definedName name="_AMO_SingleValue_242095788_TaskState.0" hidden="1">"'SASUNICODE7V3rb+JGEJ/Plfo/oFS6D6dryIskqPcQgTxOxxEKJKd+igghPVQeKZhco6r/e3876/UTG9sY25FWKMRez85vZnd2ZrzrNe/pE/1DExpTiZ5pSHNa0IhmNKUPtEP7tEt7+F/ClSkNUP6Aq1P6k68uyaBH+pVOcfyJPtLP9BO9px71weMv1JniaIKagrYL6gk+fSC84JqgugfqELQ7FragPALmIeMqbMFvYnKp4W+XzukS3wppg'"</definedName>
    <definedName name="_AMO_SingleValue_242095788_TaskState.1" hidden="1">"'eMGcxqAxwh8h/QO9W49+lRAtw+eexZ3QVWHZGNosgStkHWKb6HZHNzHTNHGuZB1BP5fcPUFyDPgDpmrQKugDYZoiwEkv6cqvo/oAFhVnO1YLXPL2o8szevgMuajAfCklN5WM3Bm4OwOmjf4uG/yWYRwdnMZsG5/s06yPYW+Lb4mzgc4X/CZQligpmHKJ/ptynTliHhz1PuRCVKHkZ4ZZ4myLDANq1z0mcFH2eJOuXYWmE88Jp4ztB034n4O'"</definedName>
    <definedName name="_AMO_SingleValue_242095788_TaskState.10" hidden="1">"'N2V2cea0ZoOc8xM9ku//W5gtp94XH/+3a3bRQmMam3dv8pd4vD4+mUbeHDS5zF5OfokPVkTsoP4pW/w+0v8='"</definedName>
    <definedName name="_AMO_SingleValue_242095788_TaskState.2" hidden="1">"'mAc5YB7mgHmUA2YlB8zjHDBPcsA8zQGzmotP2MsIVUTlAX1Hmch4svLy31FzCS4C9cHMjjZHLUfKPhR1m2P4E+dPBvKdeJmKqu3MULwcZf73FWVuPnb5Dl+RWu7yx51DejNIO0uU1N6MUNAYXEPIOsGfoC3TW87w+tzDJdQasSxTK28sgaJMb+gX5MkN+s08quFoVSbwbiWlRJHZSjwMb4bzgf6lJq6cIQdu4uwNRsUSNAbXso//C5XEaSf'"</definedName>
    <definedName name="_AMO_SingleValue_242095788_TaskState.3" hidden="1">"'x5PGPxbcr6Ur4yP6KLnEpAmI1Y7zTjPFOMsY7zhivkjHeUcZ4hxnjHWSMt58x3rbRnPfG6WG5Y6839p3hbMYzLs7Ip6hajDXkuDWw7vU/g7ZmRl8xV6Livpw7EdFBZg9z6z44GL/FMx5B+DUuHYNORIOFKUGTY92Q8w77WOYiM85UouNf41hlEU3GMBLLEiyBQneiLUKzHielW546rjXpBnlJK6LOwbw6uPZtYy5ttM0l7HBTPlewrAY+55'"</definedName>
    <definedName name="_AMO_SingleValue_242095788_TaskState.4" hidden="1">"'E1K8do0XKkvk9mp7YVtPHXB/rQzGKMDC00TIpsbPMCPdiBh+ptbAtNnl2Nyic7Owj3l1eo/YAylcNf4a/PJfNQ/5BO/yvUGs7n1p1ithbQwuhNo/+Fl2vhu1ZAGwj3BaoXehyB+xlHqVXoWfX8Nff+pj1/CQ9SA6cG7t57oOvhrPnKbMBu/TRzlS7TyTWvOLhR2y7KTIui7vC1uOtGqpZzNkaV+VdTROkter/Dkk5Yc5WDCpq9FVzir2tFq'"</definedName>
    <definedName name="_AMO_SingleValue_242095788_TaskState.5" hidden="1">"'eFd3Qpf0xozJzU/9mjN74gzocOFqyTprN261ZH8pdgviBwHBZHjsCByHBVEjkpB5DguiBwnBZHjtCByVAsih1rl2bYk5VhRLGgNxx3FRxxtk9d/8eXlN5Dyd2QaMio/WTNF/qjtXn2xaXsUZR1lN2DGJVxTJ05t7SqMaoMkSGH5ilfztNeOBvicobRlUtbxuUukxd0aycNW7byWksyi2kA9Rx1tU9qmtmNT+9qqtFWlblUH2qq0VaVuVYfa'"</definedName>
    <definedName name="_AMO_SingleValue_242095788_TaskState.6" hidden="1">"'qrRVpW5VR9qqtFWlblUVbVXaqlK3qmNtVdqqUreqE21V2qpSt6pTbVXaqlK3qqq2Km1VW5gF3dN2pe1qpV2to1y/imivXUZ7rqduPuHZZZmL+2zPqp3OeaxIB+30zkMWYRk/ckPvkH+ffT49smp3pH5GwLmrYHWsscf+pvGmTmNus0Vgq6QXcZJhrfN++cSdZLrcrZU/6MnVSz5fosT7NImSo0lD3ks0dnBR+nTwPcd/MbpG5uixa5ZYIlm'"</definedName>
    <definedName name="_AMO_SingleValue_242095788_TaskState.7" hidden="1">"'35Nr7JP2Us8Q9lrxSXtO6p6y7uCZoz0Cd7tPTzj1UC9ZF+ph4z07f4OyRZZwwP/HU7YOH5yPJp8Kze3baT23bg02TzCa3nUNLXyYyLbHn6lx7Ne3VcvZq3vxH+zft35L7N7G75gwaiT2XYk+p9m/av+Xr37x33Nq/af+2iX+7gm43/LZGsaewqz2c9nC5ezjvzFF0Hxe8/3wIWWckdpvLOSbZyvauz2C/8ZpHt8peevQZf019h6bHdwHGt3'"</definedName>
    <definedName name="_AMO_SingleValue_242095788_TaskState.8" hidden="1">"'+uXmcxOovJd8VNvRnijP6goq2tZbum9RrWUOJFNmffRolt6m3lXbTZF1c8ixbH/LEpeUwKk31dFIkXPcKQXsequZz7C8vsshrXUXPLePp5x+xr1bLs0Wh179f5HsBA2YTpHiJJ7nyfihgPO6H82myFA1+Lb2ck3ZnPGJVdETWalqpGz4oF8drCruf0UHZpN4SPneGWPHxKLP2Qc8LHUCuIhnTB928GymYsdxyE8pq2sfNXfxyM2orXJH5vo'"</definedName>
    <definedName name="_AMO_SingleValue_242095788_TaskState.9" hidden="1">"'uHKhp3c3DVnTL1jZsj3sA+lwzdw6iC22NeUD3demaB8bsogI17wnYcdEU8cdW9x1f9Wo7nZyq2EvB9MnXugezJ1lS3zxN9tHhcLM8OU2W3w3YP4dY4XB48G/26I867Jzlq9Pe5u/aDybVmDeNNnVFsIeiOo1zKaGAOiRxpU43b3W4ik6JD6ZZYleylbWrcUC48lrbMT9+ha1dNC6yfLsoN7I/z9WKJ3Z/xmqAE57xGUXXylPmtzb/KTbR/1'"</definedName>
    <definedName name="_AMO_SingleValue_247862661_TaskState" hidden="1">"'Partitions:13'"</definedName>
    <definedName name="_AMO_SingleValue_247862661_TaskState.0" hidden="1">"'SASUNICODE7V3pb+I4FH+fV9r/AXWl/TCaLb0PzSVKr9G0tAudjvYTopTOoOUaAp2pVvu/78/PMUmcgwRCAqwVERLn+V1+frafHectfaCf1KUOFeiZWjQki9rUpx69ow3apk3awn8BT3rURPojnvboKz8d04ie6A86wvUHek+/0i/0lu6oARx/I08PV13kFLA1QHdxNEDhBc8E1AOotgC7MaEtIPdAc5fpKtoCX9fGUsJvk87oAmdFycL1K'"</definedName>
    <definedName name="_AMO_SingleValue_247862661_TaskState.1" hidden="1">"'WNqAkcbeFv0GvnuNXn2AbcNnFsT7AKqDM46kGQMWMFrD2ch2RDYOwxxi3vBaxv4P+HpCyj3QbfFWAW1feigBV00wfkDHeO8RzugdYy7jYlm7ln69kTyMrB0+KoJepJLXWsj3I1wV4fkp3zdsPFYEZi9WJos23eWSepTyFvhZ+K+iXuL7xQFCzlHNn+i3HoMV4xJb4h8PzKhVGVKz0xnjLQsaI4m6aLMRnyVLd0e586CpqwXokZ0aZAJRYda'"</definedName>
    <definedName name="_AMO_SingleValue_247862661_TaskState.10" hidden="1">"'eJ/mPZN5zXBKybzQNcnvRLZdO+ycu8YPq7EDWzGhHpfDxxVdbWB4vjK3OiOkdRnuMQQ+fJciYWkbkfhumf+mz98uxkbr9sq94hw8ef1jfTIuF6PdReCX+0yngVm3MOebL3U+Rnyen44qBQdrWhjFnszeSEF6NHS9p6mRpHYcTrsYu1Y6vlP1CpLVXSef1xOr1FoEHqePX9DwFJh76Y2fInua8Sidsz8eIa3PfE+nMGb/fzUZowTtKa/rPFq'"</definedName>
    <definedName name="_AMO_SingleValue_247862661_TaskState.11" hidden="1">"'HTk/f33OKq+0bruWnnnGDG5s3p/QJG/ZY4gH1Q8n6BZiq6I04z1Sr737SRfrQ5kH2kcLHaE4fas+V9x5P/XvgDe3SqMyI+9GW+Q5wA1tWqZkBn2+5nlh2jE/GF8PHWU77rrRb08aXjifRS9yr/Thl4m4H5Lh2zLW04tOS4O/ZzlPi34AGKZWmSL3DIb/56+ha5y5JKcbFOa30FAaRS9pCtNYXVddEKxK3poV9AUAvqSt4ImHvp1Riq/aXmI'"</definedName>
    <definedName name="_AMO_SingleValue_247862661_TaskState.12" hidden="1">"'SokvpW+5jbBIdbLxeWVrJJamFQOQiZBxOvMZvOq1xz+rxHY5PcvVlV566pwbI82PgcG4/zjflN3Lk9hTOytTin3J/XsvWmvnaZ/Fv2m9BQh9QXDXucW29nZ5NIHxHOzrOOyc/xTsB4PKx8ihN87+k/'"</definedName>
    <definedName name="_AMO_SingleValue_247862661_TaskState.2" hidden="1">"'Bxhe6DATqgOu+88Z1hEvxe0caO7kQHM3B5p7OdDcz4HmQQ4086idRznQPM7FJ2xlRFX0Ppr0DWmiZ5dVa/YNOcfAIqg+2r3ARVP9jn6U+OUj8wue1e1zPhwo+fOUPH3axVg9awV9y/3TAY8NRuApWS9c5Xb3vnWMJ7jr84jKjeUET6qc3gLGPsMKfCLXE993J+kbrtHUkHu2anxTxXmI/wKPP14Ys4LxauWcNWtNyetA6ToNkypM6htcK/1'"</definedName>
    <definedName name="_AMO_SingleValue_247862661_TaskState.3" hidden="1">"'d4d/Cna7Hb9xfv+JyajFdR1J3fiuyBN2QXgoX3Gt8YJmEPBZTEU+eQuQMx1Wxry0N0yhQ28UE/Pt1G6S7ZNalLOcG50eGLXGZt9i7yjH7KlqVjBNcI80rr5O+wU+kx9jkwxtr0CMNTjRBQuuRAwEz4hyi3nfxE7BFesWRgAb7rQJytZmX3iS+UABEkX6n3+gnnr6xr0q4Choxvg6ElFTkqDYZDX0k/I7+gSWVoN8z/L8D5Hek90H9jef630'"</definedName>
    <definedName name="_AMO_SingleValue_247862661_TaskState.4" hidden="1">"'hO3D43GT/+vsyrQLgCDlle8TkOx1TgstN7FvExF2LIcrw2khytjSSHayPJwdpIsr82kuytjSS7ayPJztpIsr02kqyuHO4ZklWQwturjjdC6POs1qNnzLU644BgmRTUNY9+WgE91HWUtsJ22OIRS3MyG/gRsCV7tPnMnMroieBFjgu8o9fV00qFZ2rDtFLi1A7gLB5BS724Yw3OtYwz9bnehY/pk0c44vMSzkGa8ZAynl3RZ9SPSkyZw3FV8'"</definedName>
    <definedName name="_AMO_SingleValue_247862661_TaskState.5" hidden="1">"'ezL3FhuoZsL+Ld58VzC3k9xnMWWLLsITbSdOlZwi1+DYzTSZ40ytNAoLrKxzXOUYBVt6t3ctiDazPh4FmcHTuztgnONARusfekPVFzZyeePZak1LjXY+ieObcm4loyH91jGvhZJ1XmuMZSMAXr5CePDncPbfvzO0fo3k+jo/STiJGJjbW6JChwT+spwft37dTRbK3gJagKTO0Z1ifuGjX8dW34ls4z2/V+kVVFXXd5pXmp19BDfbytdlHA/'"</definedName>
    <definedName name="_AMO_SingleValue_247862661_TaskState.6" hidden="1">"'nMyjZeu5K2h1p/nbafMl0X2WCs6lJfDoyVp2VTZ3PE5rZNznDKKelT3csE3M245foJaVgOmU6pDiBr8SZF4tG3C0n+bII7wFj6YbV3dx5sQVtJrDTjZvrnK52ymV5l/T2eGeRQnXgtMuS67GuQJmKwBL8tW1cXLoa2yjV9Z2GJNayfA0mT0Ud0KGc0/KrKsspq1dzJ+L7SXhY2dJ+NhdEj72loSP/SXh42BJ+DhcEj6OloSP4yXhQ63BXDQ'"</definedName>
    <definedName name="_AMO_SingleValue_247862661_TaskState.7" hidden="1">"'nxUStWNiaO28r3ubWdvb8L75++Wdw+Sd6GrJVHpCKRvtbbe86OQf2zhXZCF+lsxkSP42W1E1HrH2KXuOjdDALpaj+ii552iuTmjhOkFqxIcs46jNJUZ/CedT6St1SZrOoW1A9Qx5jU8amFmNT28aqjFWlblU7xqqMVaVuVbvGqoxVpW5Ve8aqjFWlblX7xqqMVaVuVQfGqoxVpW5Vh8aqjFWlblVHxqqMVaVuVcfGqoxVLSAKumXsythVoF'"</definedName>
    <definedName name="_AMO_SingleValue_247862661_TaskState.8" hidden="1">"'1Ng5w+i+jMXcZb11O212vXmOflXdsTtN9aHjPSYfvN5cGLsIwfuVGvkn+3v3zWCATt3ZOPbQTtomRWK7jfVgpu9RwvNG/LV6YO68wK1Up6bd9stKb54XxawNlkqU/lP2wNbdg7OQ4fV9TiNyc7Liz+9f8d9sLenAXmSOYteN7VlR7TneKtSzqXNzR9FyW504/YTyrdddzuN0ZnX7//GXdqPyuBT6z/fdRwhu3GtLhV3H5o//tHxRltctG9e'"</definedName>
    <definedName name="_AMO_SingleValue_247862661_TaskState.9" hidden="1">"'enLRJ9PvMt5Zrya8Wo5ezW9J2b8m/Fvs/s38Z7PCSQ6w9VH/K6MjzM+LncfFzTuNn7O+Lk0/FyF9+QwPs74uGXxcTLGafyb8W/zzDqVUQPLdEniLe4L04szHm5uD6djCd8xpIX8fRL7g8j4tpTcefc9vC6vbo27Q127gSerkdw3oWZqnKlxufcp9Dmp+L2Kda/d2c+2q11hTugvWrZ59Wzns1dh1jJZJMxdtnF8ur6XnGP18fy33yfP7ouj'"</definedName>
    <definedName name="_AMO_SingleValue_30194841_TaskState" hidden="1">"'Partitions:11'"</definedName>
    <definedName name="_AMO_SingleValue_30194841_TaskState.0" hidden="1">"'SASUNICODE7V1bb+I4FD7PK+1/QF1pHkaz0HuLdi6i0MtoGMoC7WifKkrpDlpuC6Gz1Wr/+34+jnODhCSkSYosBCT28bnYn4+P7Vze0yf6h0Y0pAI9UZ9mNKcBTWhMH2iH9qhIu/gvIGdMPaQ/IHdMf3Luggx6pF/pFMef6CP9TD/Re+pQFzz+QpkxjkYoKWjboB7h04WEZ+QJqntI7YN2x5ItKA8h84DlKtmC38jkUsG3SOd0iV8laY7jG'"</definedName>
    <definedName name="_AMO_SingleValue_30194841_TaskState.1" hidden="1">"'nPqgccAfPv0DuVuPfYcgW4PPHct7oKqCs2GsGQBWqHrGL/Cshm4D5miiXOh6wD8vyD3GZInkNtnrkLaEeqgj7roQfN7KuP3kPYhq4yzHatmbtn6gWV5FVyGfNSDPKmlt9YMnBk4u4PlNT7umnzmAZzdXHps299sk6xPYW+D88R5D+dzPlMS5ihpmPqJdhszXSmkvBnK/UhFUoslPbGcBdLSkGlY6aLNDD5KV+6YS6chc8p94ilF7Lgl7mUg'"</definedName>
    <definedName name="_AMO_SingleValue_30194841_TaskState.10" hidden="1">"'cyLaIOe8rkPy+XFzs+7UewqivzOpiBoa0tCc28s3QHk9fTyLvDFMfJ29nJY13l8RQfq1T8ni95H+Bw=='"</definedName>
    <definedName name="_AMO_SingleValue_30194841_TaskState.2" hidden="1">"'cz8DmQcZyDzMQOZRBjKPM5B5koHM0wxkljPxCbspSRWjco++I01EPGl5+e8ouQAXIfXBjI42l1oKFX0o6iaP4VOOnwzEO9EiFVXaGaF4Ocr47yvS3Hzs9B3OkVYW+eOOIb0RpB0lSmpvRChoDC4hdB3hK2hL9JYjvC63cAGlBqzL2IobC6Ao0Rv6BXFyjX4zjyo4WhUJvFtJKaXIaCWaDG+E84H+pTpyzhAD13H2Br1iARqDS9nH/wVq4sR'"</definedName>
    <definedName name="_AMO_SingleValue_30194841_TaskState.3" hidden="1">"'JNH2W++LblXQFfGR7hdfYn1OB287bM8JzLoSwpbw1lpxujSUnW2PJ8dZYcrQ1lhxujSUHW2PJ/tZYsrc1lrxeO5wrX6/BCnfM7o2Zz3A24ZVaZ8SsqBpsRZ/j3Z61RvgZtBUzahdrrGq+INdcRVQpZx0za/3MX36DV0r95Fc4dQg6EUXOTQ3qHCP3eb5iH8s5zITrJ7z8axyr2UedZRixdfHXQEl3SpsHzpaclG59qsir0w3mM42QNvvzai'"</definedName>
    <definedName name="_AMO_SingleValue_30194841_TaskState.4" hidden="1">"'Hv28ZcmqibS+BwUz5XQFYNn/PQlpUi1GgpVNvHw6mNgia+XUjvm7MfI0WEBmmRDjYv0IIt+L7OxlgQvi08n/RwEOwvr1D6AWlq7n+Fb5dTZoH+IZn2V1IrOJ9ZK0zpIqCB3ptE+wsv18BvJYcYCPYFqhU6PAJ3Ux6lVklPq+WvufU3bflLeJAKONXoDlZc41uBza8LA3btJxmrtJlO7pVHkRu27sKs0CrqFudF3W9WpZyruCpteRdWpN6i9'"</definedName>
    <definedName name="_AMO_SingleValue_30194841_TaskState.5" hidden="1">"'Vus6YgtVzGooNldwSX6fniYEt5d8eC98CFzUuvqj9a6sDgTNly4UuKu9q/bVc1ei72c6LGfEz0OcqLHYU70OMqJHsc50eMkJ3qc5kSPck70ULvDL61JKdIo5rf36x7FBzzaxi//vBSX30DL3xFpyFF5aq0ULY/a7l1bm7ZDYfZfiz4rLsGWOuVU1u7eqjqIIykoXvFanvSecw+fM6Q2TMoqPnexrLhbo3nQbr8XKfEQ1YTUc5TRmNKYehlM'"</definedName>
    <definedName name="_AMO_SingleValue_30194841_TaskState.6" hidden="1">"'7WlUaVQljqp9jSqNqsRRdaBRpVGVOKoONao0qhJH1ZFGlUZV4qg61qjSqEocVScaVRpViaPqVKNKoypxVJU1qjSqXmAVdFfjSuNqJa7WUa7fRbT3LsNd11M1r/Bss875vbZn1RMSstiR9ntCRBa6CGT8yEx6i5afz5FNi6y6q1pfI+C8q2D1WGP3/U3HmyoNuc7mvrWS3IgTT9Y675fNuBPPlru1+vtduXrJ5wukeK8mUXrUqc/3Eg0dXJQ'"</definedName>
    <definedName name="_AMO_SingleValue_30194841_TaskState.7" hidden="1">"'9LfzO8C9618DsPXbJAmskyxZc9z5JP+VMcfclr5bXtO4q6zbyBO0ZqJO9etp5D9WcbZE+Jtq10zc4e2QdR8xPXHX74OH5SPKq8PSunV6mtvFg08TD5EvH0NKXiUhL3HN1rr2a9moZezVv/KP9m/Zv8f2buLvmDBad4+gzvnXt47SPy9zHrZrtaj+n/VwSfq7B985rH6d9XF58nFxZ1P5N+7dN/NsVbLvhp1mLe6fb2sNpD5e5h/OukIf3cf'"</definedName>
    <definedName name="_AMO_SingleValue_30194841_TaskState.8" hidden="1">"'7P2ehD1wmJp2rItXRZy/bd7f5+I0+9O/0dN/VkiDP6g/K2t5buntZr2EOJNi93tm0Yn67ectBGnX1x+fFw/nvZJ8f3xUG6r/Oe0bxmkKS87JqXHD7ev1yVvaqBtBHTPYTqsc4ncYia3Ank12T9e0v+5GXa4M68OqXk8sXhrFQlOpYXiVYXdjkntu3UdgAfOyYoePgUWPs+j6KPgSNTOEkXPCIaSJuw3lEklNbUjT3iL3vQsLV4TeINJzVX/'"</definedName>
    <definedName name="_AMO_SingleValue_30194841_TaskState.9" hidden="1">"'ODk5i45YeodM6a4Bz6UDd/AqQWvZOep3u/MGSF9ZuogfaV/rGb70mP826Vvkb/8RJyZWc+N2NwfTLs7oJya9sramfJvk/vG3Jx9yJmPf8wl3gnz7OBR47fVOGNNe0bjbXV3C/ilvxQixHMiw+LB73mSXnTU0Q9Em9SowjW/jBJJ0SL1PqAFeypbW7cWcw+a1mPF3cdWtbWwe2rh2789gp+vJNp3wk8W6rliTIWMrxxVF6Cd5CdrP+y7jIo4'"</definedName>
    <definedName name="_AMO_SingleValue_37461558_TaskState" hidden="1">"'Partitions:11'"</definedName>
    <definedName name="_AMO_SingleValue_37461558_TaskState.0" hidden="1">"'SASUNICODE7V1bb9pIFD7PK+1/QFmpD1U3JITctL2IQJpUpYQFkmqfECVki5ZLCqZttNr/vt+c8fgGNrYxtoNGCLBnzpzLzOczZy62X9M7+kljGlGBvtOAZjSnIU1pQm9ojw5pnw7wX0DOhPpIv0fuhP7m3AUZ9EC/0xmO39Fb+pV+odfUoR54/IMyExyNUVLQtkE9xqcHCU/IE1RfIHUA2j1LtqAsQ+YRy1WyBb+xyaWC7z5d0hV+laQ5j'"</definedName>
    <definedName name="_AMO_SingleValue_37461558_TaskState.1" hidden="1">"'mvMqQ8eQ/Ad0CuUu/PYcwy6Q/A8sLgLqio0G8GSBWiFrhP8Cstm4D5iiibOha5D8P+I3CdInkLugLkKaceogwHqog/Nv9A5fstUgqxznO1ZNXPH1g8ty6vgMuKjPuRJLb21ZuDMwFkXltf4uGfymQdwdnPps23f2CZZn8LeBueJ8z7O53ymJMxR0jD1E+02YbpiSHkzlPuRiqQWS/rOchZIS0OmYaWLNjP4KF25Ey6dhsxHvia+p4gdt8TD'"</definedName>
    <definedName name="_AMO_SingleValue_37461558_TaskState.10" hidden="1">"'U36+UN8VaSpsfOLYugDtJD9Z/2HfYrWPMyeqDXKO7joknyI3N2tPvTcg+tuy9lFDIxqZI3z57i+vv49nkTeSia+zl9OyxqUVcaRf+xQtfm/pfw=='"</definedName>
    <definedName name="_AMO_SingleValue_37461558_TaskState.2" hidden="1">"'DGSWMpB5lIHMcgYyjzOQeZKBzNMMZJ5lIPM8E59wkJJU0Sv36SvSRMSTlpf/ipILcBFS783oaNtSvyG+EN+0rVVys6nrJ+R1zd8sZW/L+mKoiFNRNzlue+SY2YBm0aJTVdoZlXo5ypj/E9LcfOz0Pc6RVu7zxz1u8I4a7JGBpPaOAgSNwSWErmN8BW2RXnJU3+O6LqDUkHWZWGOFAiiK9IJ+w9ioRn+YRxUcrYr+Xq2klFJkhBpNhjeqfUP'"</definedName>
    <definedName name="_AMO_SingleValue_37461558_TaskState.3" hidden="1">"'/Uh05Fxj31HH2AtfMAjQGl7KP/wvUxImTaPos+9+XK+kK+Mj2Cq+xP6cCt53XG4bnXAhhy/nOWHK2M5ac7owlJztjyfHOWFLeGUuOdsaS0s5YcrgzljxfO5yznc/BCnfM7o2ZL3A25dl5Z8SsqBpsxYDj3b41L/wBtBUzahfz6mq8ICTJqFKONGfWnKm//AbPjvvJr3DqCHQiipybGtQ5Rh7weMU+lmOYKddPePk3OFajjzrLMGLr4q+Bku'"</definedName>
    <definedName name="_AMO_SingleValue_37461558_TaskState.4" hidden="1">"'6UNg8cLTkp3fpUkVenW4xnGiFt9ufVQt7njbk0UTdXwOGmfK6BrBo+l6EtK0ao0WKoto+HUxsFTXx7kD4wRz9GiggN0iIdbL5HC7bg+zobY0H4tvB80sNBsL+8Rul7pKmx/zW+PU6ZBfqHZNpfSa3gfGbN9aSLgAau3iTaX3i5Bn4rOcRAsC9QrdDhHriXci+1SnpaLX/Drb9py1/Bg1TAqUZdWHGDbwU2Py8M2LWfZKzSZjq5PyKK3LB1F'"</definedName>
    <definedName name="_AMO_SingleValue_37461558_TaskState.5" hidden="1">"'2aGVlG3OC/qHgNVyjmLq9KWV95F6h1av8WajtlyFYMKmoMVXKLvgQhTwrsTInj/w4g5qXn1B2teWJwJG967UuLO/K9bSc9ei8Oc6FHKiR5HOdGjnBM9jnOix0lO9DjNiR5nOdHjPCd6qB0B29akGKkX81sHdvfiQ+5t45d/WorLb6Hln4g0ZK/8aM0ULffa7lVbm7ZDYdZf931mXIItdcqprF29VXUQR1JQvOK1POk15z4+F0htmJRVfLqx'"</definedName>
    <definedName name="_AMO_SingleValue_37461558_TaskState.6" hidden="1">"'rOiu0Txotd+LlHiIakLqJcpoTGlMbQdThxpVGlWJo6qkUaVRlTiqjjSqNKoSR1VZo0qjKnFUHWtUaVQljqoTjSqNqsRRdapRpVGVOKrONKo0qhJH1blGlUbVFmZBDzSuNK5W4mod5fpVRHvtMty+nqq5w7PNOud3b8+qp2JksSLt91SQLHQRyPiRmfQWLT+TJZsWWXUnvd4j4LyrYHVfY1/7m/Y3VRpxnc19ayW5HieerHXeL5t+J54t3bX'"</definedName>
    <definedName name="_AMO_SingleValue_37461558_TaskState.7" hidden="1">"'6++1cveLzBVK8u0mUHnUa8L1EIwcXZU8LvzP8i6traF49dskCayTLFlz3Pkk/5UxxX0teLW9o3S7rNvIE7QWok9097byHas62SB8Tbe/0Lc4eWMcx8xO7bu89PB9I7gpPb+/0MrWNB5smHia3HUNLXyYiLXHP1aX2atqrZezVvPGP9m/av8X3b+LumgtYdImjD/jWtY/TPi5zH7dqtKv9nPZzSfi5Bt87r32c9nF58XFyZlH7N+3fNvFv17'"</definedName>
    <definedName name="_AMO_SingleValue_37461558_TaskState.8" hidden="1">"'Dtlp9gLu6dbmsPpz1c5h7OO0Me3sf5P2djAF2nJJ6qIefSZS3bd7f7+408Xd3pr7ipJ0Nc0F+Ut7W1dNe0nsMaSrRxubNtw/h09WaLNurso8uPh/Pfyz45vi8O0n2d94zmNYMk5WXVvOjw8f7lquxVDaSNme4+1BXrfBKHqMm9QH5N1r+/5E+20wZdc3dK0eWLw1mpSnQsLxKtLuxyTmzbqe0APnZMUPDwKbD2A+5FHwJ7pnCS3nOPaCBty'"</definedName>
    <definedName name="_AMO_SingleValue_37461558_TaskState.9" hidden="1">"'npHkVBcUzd2j7/sQcPW4g2Jt9rUXPGDk5u75JSp98yY4gvwoWz4DE4teCU7T139zpwx0memDtJX+sdqti8tQc+yo/wdKJafiTMza7qxAf970/YOaB9Nm2UNPfJvk6+PuTkCkaMf/7hLvAvoycGjxm8pcsab9qjG2/LuVvBL3xYqxLMiw2LC75mSXoTUcS2IVqlRhet+GSmSokXqPVAL9la2tm4t5h5EhcGL+0pb1drC8kcL5f4tEvyUJdHC'"</definedName>
    <definedName name="_AMO_SingleValue_390982613_TaskState" hidden="1">"'Partitions:13'"</definedName>
    <definedName name="_AMO_SingleValue_390982613_TaskState.0" hidden="1">"'SASUNICODE7V3pb+I4FPfnlfZ/QF1pPoxmS+9Dc4nSazQt7UKno/2EKKUzaLmGQGer1f7v+/NznMOJQxJCAqwVAYnz/C4/P7/nOOYd+8j+Zn3WYyX2zDpszCzWZUM2YO/ZBttmm2wLvyXcGbA2yh9xd8C+0d0pm7An9js7wvlH9oH9yn5h79gdawHHX6gzwFkfNTlsA9B9HC1QeME9DvUAqh3Abji0OeQeaO4SXUmb4+vbWCr4bLIzdoFvS'"</definedName>
    <definedName name="_AMO_SingleValue_390982613_TaskState.1" hidden="1">"'cnC+SlhagNHF3g77A3q3Svy7ANuGzi3HOwcqgrOepBkCljO6wDfXLIxsPcI4hbXnNcu8H/G3RdQHoJuh7ByavvQQQe6aIPzB3aM7z22A1rHuNpwNHNP0ncdyavA0qOzNugJLlWtTXA1wVUTkp/SecvGY0Vg9mNpk2w/SCahTy5vje7x6zauLbqSFCzUnNj88XYbEFw5Jr0x6v3MhVKdKD0TnSnK8qA5ccp5m03oLF+6A6qdB80R9YnnHG3H'"</definedName>
    <definedName name="_AMO_SingleValue_390982613_TaskState.10" hidden="1">"'6utVadSZoKxPcI8aeP0uRdzSNiLx3RL/7YC/XYyNNu2Ve+U5ePL7x6aTl/NsdxH4xT7TWWBWLcz9z5cmHRP6np+ObAUXa1YY+Z7M/pmC7Gioes9SI0ntWE+7HLtXur5TRgXJ+q5bz++JZWkjAo8b45cUPCXiXnjjp8hIMx6lc/LHE5QNie/ZFKbk/6+cHCVsT3lV59E6dCP9YOQUV9s31MtPfXmDF5u/pvAJG3Yu8YD+IWX9Ckx1RCPuPTn'"</definedName>
    <definedName name="_AMO_SingleValue_390982613_TaskState.11" hidden="1">"'qe+/0UT62eRAxkj5Hc2OoA0/de9wN7oE3tlujlhL3oy3zHeBGtqxCMyP6vqV+YtlzfGJ+UZ9nueO71G5DyS9dT6K2uF/7cdrEOw6IvHZKvbQW0BLn79muU6HPCEc2rclL73DwPUxHHl2r3CVpxbg4Z7WexMBrCVuI1vqi+hofReL2NN0/AKgtdQVPxO39lFXIqoMtJiDqTP6f9ZTGBJdbPxeW0rJJemFYO3CZR47XSKfzOvWcIe3R2GbeaF'"</definedName>
    <definedName name="_AMO_SingleValue_390982613_TaskState.12" hidden="1">"'b2uWvWIlkebHyujcf5H+5NXHk9hZvZWlRT7M9r2XqT/7GZ/P++N6GhHpP/aCj+vVwdZ9NJpGaE6XlWMQU53gnJx3XtU3bwfWD/AQ=='"</definedName>
    <definedName name="_AMO_SingleValue_390982613_TaskState.2" hidden="1">"'T3G7AJo7BdDcLYDmXgE09wugeVAAzcMCaB4VQPO4EJ+wlRNVPiq32XeU8YgnLy//HTWnwMKpPtrR0fxUy7GiDwl9S2P4iOKnCeKdZJGKrO2NUFSMJ7gaUtTpxXKCO3Uq7wDjkGA5Pl7ria77TvmGJ+Ic0+gvY8A6vsf4LVGM9kKYJYxfK+ekWWtGXRdK1alOKp3UNziX+rvCr4UrVY/fKaa5onbqEF1XUm99K7IFvZB+CheoMQRuLhOXxyI'"</definedName>
    <definedName name="_AMO_SingleValue_390982613_TaskState.3" hidden="1">"'q/M6TRk49rpp9bimYJqHaLifgP6jbMN0lsy5pOTf4fiTYCrV5h3qayGtW0apELnWNMr+8bvkG3REeY5MOfz6mZmNuxiWg1eyKw0yoBu/3fXw4bJm9pmypRd6yhFpd4mXg5GAlQJTZK/Ybcs5T9tY+q+AsLKp+EwopqIjIPxkNNVt4z/6BJVWg3zP8vgfkD5QPQf2t7/zfSE68PjcZP8Fx7XUoXAmHaK/4HOsxlajt1FEmPuZSDFmO10aSo7'"</definedName>
    <definedName name="_AMO_SingleValue_390982613_TaskState.4" hidden="1">"'WR5HBtJDlYG0n210aSvbWRZHdtJNlZG0m210aS1ZXDO4u8ClL4o+p4GcKQZv4ffTnX6uQB4TJJqGvKfjohEeo6SlsjO+xQxtJ2nph8AmzFzjafiVMxe8J5EXmBP3tdPa3U6GmWTisVKu0BzqIMWujFO9fgnot5piH1O31On3yGIz4veg6ynA+p4t4V+4L+UYspsx5XHfe+zo3lFrq5gH+bF88l7P0Ux1lsyfKboYm2U9cKbvFp0RyN8FmTH'"</definedName>
    <definedName name="_AMO_SingleValue_390982613_TaskState.5" hidden="1">"'C00iot8bPMcLVjHmHo3ty3wMTM+nsXZgTv3dkG1poAN177wB3Je2a0XnMuS6wAasPXPNLcl5rXEfPiAZBwqM6kqzw2CEnOAfn50fHhr+MePVzRb/9aZHb13Zpz43FiXRqISzQl9I7ig7oM6SjcKXoIax+Sdo7rEdcvGv44jv5RZzPb9X6SVs66qvLO81OroIb7flrqo4HrsPL3L13PXMOrO8reznpdExyw1fFeWwKMnG9ll29xRntbKOeYM'"</definedName>
    <definedName name="_AMO_SingleValue_390982613_TaskState.6" hidden="1">"'o56XPdyQTcw7jl+gl1WA6ZQ1IcUNPhXIvFo24Go/y8xDP4JH042ruzjPxCW0fIad7Lm5rOUdp2RZcN1bjyKLCs45p32SXOa5HGYrBEvyFYhxaqjrEKNXH/YIk1zJ8OQ8PeRXXIZzX0na9RWz1rEVz8X2kvCxsyR87C4JH3tLwsf+kvBxsCR8HC4JH0dLwsfxkvAh1+MtmpNyolFMt9rOP4p3abRNX/8lEJd/AZd/INIQo/KIydno4KjtXyf'"</definedName>
    <definedName name="_AMO_SingleValue_390982613_TaskState.7" hidden="1">"'nwt55Zjb0q3Q2NfOn0ZJ66fC1T9FrfKQO0lCKildUybNemdTGcYLSmg1ZxdFMJUVzBudR6ytVS0lnUbegeoY6xqaMTS3GpraNVRmrytyqdoxVGavK3Kp2jVUZq8rcqvaMVRmrytyq9o1VGavK3KoOjFUZq8rcqg6NVRmrytyqjoxVGavK3KqOjVUZq1rALOiWsStjV6F2NQty9lNE99llvHU9VXu9doN4Xt61PWF7UhXxRFq3J1cRvHDL+F'"</definedName>
    <definedName name="_AMO_SingleValue_390982613_TaskState.8" hidden="1">"'kY9ToL7ohWzBqBsN1zirGNsB11zGoF79tK4aOe64XmHfmqrEc6s7RayW7sS0drlh8uZgRMJ0tzJv+6NbS6d3JcPq5Yh96c7HmwBNf/98gL+2uWiCNRt+R7V1d4TG+Jvy+pXN6w2bsoiZ1++H5S2a7j9r4xmn79/hdcyf2sOD6+/vdRwanbjWlxq7iD0MH3j8opbXLR0bzwZTzm4+9ynhmvZrxawV5NjcSMfzP+Lb1/4+/5nECiM5x9wufK+'"</definedName>
    <definedName name="_AMO_SingleValue_390982613_TaskState.9" hidden="1">"'Djj4wr3cWF5t/Fzxs9l4edqtCeH8XHGxy2LjxNznMa/Gf82z1OnKnpglV0y/hb3hYnijIeb28OpWPQ7hnRQf8j4/iBifltI7r77ru/Lq9vj7tDXbuDJGkzsm9AwPc70uMJjCvWZVPyoYt17d/5P2+WuMCfsT7Zsz9XzfZ69Ck8tk82Eeds2jk9X95JzrT6e/w765PS+OIr3Wd4zmdfUU0rmha6Z+C+9rmeHnXNP/rAaO7CVE+pxOXxc2TMG'"</definedName>
    <definedName name="_AMO_SingleValue_398675413_TaskState" hidden="1">"'Partitions:13'"</definedName>
    <definedName name="_AMO_SingleValue_398675413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398675413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398675413_TaskState.10" hidden="1">"'MNxdIs7de00Jf7EWie+arbDr0/hiPE3bXn9ZnYMnby/Xno2uiDGLReCXu4XngVn3E84/MbT5mPL3/HRULThY88Iodtb2jvfkRyOtrYVrrJq45Ti9lIq/0rUvp5y3z1N3WxF4nGyqouGpMPey37uP9CzJKJ1yzzfFvRHznYZCNUY3Tq7kjz2TavGKW9ixJ/NyY/OWlO1xzc7GvsA2lQyfgamJeM55puIm95MB7k9sHmSUGZ7lOlHoNvjcc5W'"</definedName>
    <definedName name="_AMO_SingleValue_398675413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398675413_TaskState.12" hidden="1">"'fHcMYJLC4pdzu2bN2pf6BL/2+469CQkFG2R/nfvnpfmk0iPb/OzrOOyc/xVkC0HVY/1Rm+d/Qf'"</definedName>
    <definedName name="_AMO_SingleValue_398675413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398675413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398675413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398675413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398675413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398675413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398675413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398675413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416626384_TaskState" hidden="1">"'Partitions:11'"</definedName>
    <definedName name="_AMO_SingleValue_416626384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416626384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416626384_TaskState.10" hidden="1">"'gVuyx7K1dWux8KAqGmbc7c2vvoXtjxbWg+sk/Dlroo5n/ISxgSveVOj4yBF2CdpJfrIGor7Hbh9nTmQb5BzjdUk+R3Jhlp96c0j89+Xto4TGNDZn1uTb/7xeP5lF3ngmuc5eTqsaV3yiyaD6KVv83tD/'"</definedName>
    <definedName name="_AMO_SingleValue_416626384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416626384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416626384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416626384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416626384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416626384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416626384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416626384_TaskState.9" hidden="1">"'ie27dROCB87Jih5+JRY+yH3og+hPVM0Se+4RzSQNmO940gorykbu8df9aBRS/GWxBut6q74wcnNnXPG1HtmTPEF+FA2fAanNrySfU21fueVCdLnpg7SVwbHarYvrUDPM5zZHO5As/pErLlZ1s2NJNyb9ndB/WjaLUvpkX9b3EYW5rhfzjkEx17iXWBPDh51fkuZM+a05xK8te+uiaD0bSFDPCs2Ki6CninrRUkD7UHUS52qXPqraJEUbVLv'"</definedName>
    <definedName name="_AMO_SingleValue_472893794_TaskState" hidden="1">"'Partitions:13'"</definedName>
    <definedName name="_AMO_SingleValue_472893794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472893794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472893794_TaskState.10" hidden="1">"'MNxdIs7de00Jf7EWie+arbDr0/hiPE3bXn9ZnYMnby/Xno2uiDGLReCXu4XngVn3E84/MbT5mPL3/HRULThY88Iodtb2jvfkRyOtrYVrrJq45Ti9lIq/0rUvp5y3z1N3WxF4nGyqouGpMPey37uP9CzJKJ1yzzfFvRHznYZCNUY3Tq7kjz2TavGKW9ixJ/NyY/OWlO1xzc7GvsA2lQyfgamJeM55puIm95MB7k9sHmSUGZ7lOlHoNvjcd5W'"</definedName>
    <definedName name="_AMO_SingleValue_472893794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472893794_TaskState.12" hidden="1">"'fHcMYJLC4pdzu2bN2pf6BL/2+469CQkFG2R/nfvnpfmk0iPb/OzrOOyc/xVkC0HVY/1Rm+d/Qf'"</definedName>
    <definedName name="_AMO_SingleValue_472893794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472893794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472893794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472893794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472893794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472893794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472893794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472893794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539372770_TaskState" hidden="1">"'Partitions:11'"</definedName>
    <definedName name="_AMO_SingleValue_539372770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39372770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39372770_TaskState.10" hidden="1">"'POGnDPVc8aZCx2eOsAvQTvKTLRD2XVa7OHMi2yDnGK9N8llyM7P+1NsDor8zaxc1NKShOc6XbwDzev14Fnnjmfg6ezktalxaEk36tU/R4vee/gc='"</definedName>
    <definedName name="_AMO_SingleValue_539372770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39372770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39372770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39372770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39372770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39372770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39372770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39372770_TaskState.9" hidden="1">"'Y4iobiibuwef9GDhq3FGxJvtam64gcnN3fJCVPvmDHFV+BD2fAFnJrwSnaeuvqdOSOkT00dpK/0j9VsX1qCngc4szncgWbxqThTs67ra0m4N+1vg/rRtFvW0iP/NvgamZmjEDkC8o+9xPuAnh08qvymImfMaY9svK3vbgm/9E0hQzwvMiwu/J4r6UVJDdeDaJcqlbn2F9EiKZqk3gU1Z49la+vWYuZBVTjMuK+3Ze0tbH+0sO7fJsHPWhJt'"</definedName>
    <definedName name="_AMO_SingleValue_572615156_TaskState" hidden="1">"'Partitions:11'"</definedName>
    <definedName name="_AMO_SingleValue_572615156_TaskState.0" hidden="1">"'SASUNICODE7V1bb+I4FD7PK+1/QKw0D6NZKL1XOxdR6GU0DGWBdrRPFaV0By2XLoTOVqv97/v5OM4NEpKQJimyEJDYx+difz4+tnN5T5/oHxrTiAr0RAOa0ZyGNKUJfaAiVahEO/gvIGdCfaTfI3dCf3Luggx6oF/pGMef6CP9TD/Re+pSDzz+QpkJjsYoKWg7oB7j04OEZ+QJqjtIHYC2aMkWlPuQucdylWzBb2xyqeJbojO6wK+SNMdxn'"</definedName>
    <definedName name="_AMO_SingleValue_572615156_TaskState.1" hidden="1">"'Tn1wWMIvgN6h3I3HnsOQFcBzx2Lu6CqQbMRLFmAVug6wa+wbAbuI6Zo4VzoOgT/L8h9huQp5A6Yq5B2gDoYoC760PyOTvC7T7uQdYKzolUzN2z90LK8Bi4jPupDntTSW2sGzgyc3cLyOh/3TD7zAM5uLn227W+2SdansLfJeeK8j/M5nykJc5Q0TP1Eu02YrhxS3gzlfqQiqc2SnljOAmlpyDSsdNFmBh+lK3fCpdOQ+ch94ilF7LglVjKQ'"</definedName>
    <definedName name="_AMO_SingleValue_572615156_TaskState.10" hidden="1">"'0WyQc0bXJfnkuLlZc+oNBdHfllRCDY1oZM7q5bufvD4+nkXe6CW+zl5Oyxrvrogd/dqnbPH7SP8D'"</definedName>
    <definedName name="_AMO_SingleValue_572615156_TaskState.2" hidden="1">"'uZuBzL0MZO5nIPMgA5mHGcg8ykDmcQYyTzLxCTspSRWjcp++I01EPGl5+e8ouQAXIfXejI42l1oOFX0o6haP4Y8cPxmId6JFKqq0M0LxcpTx31ekufnY6UXOkVaW+OOOIb0RpB0lSmpvRChoDC4hdB3jK2jL9JYjvB63cAGlhqzLxIobC6Ao0xv6BXFynX4zj6o4WhUJvFtJKaXIaCWaDG+E84H+pQZyThEDN3D2Br1iARqDS9nH/wVq4sR'"</definedName>
    <definedName name="_AMO_SingleValue_572615156_TaskState.3" hidden="1">"'JNH2W++LblXQFfGR7hdfYn1OB287bM8JzLoSw5WRrLDneGkuOtsaSw62x5GBrLNnfGkv2tsaS3a2xpLI1lrxeO5wrX6/BCnfM7o2ZT3E25ZVaZ8SsqJpsxYDj3b61RvgZtFUzahdrrGq+INdcRVQpZx0za/3MX36TV0r95Fc5dQQ6EUXOTQ0aHCMPeL5iH8s5zJTrJ7z8Kxyr2UeDZRixdfHXQEl3SpsHzpaclG59ashr0DXmM82QNvvzai'"</definedName>
    <definedName name="_AMO_SingleValue_572615156_TaskState.4" hidden="1">"'Pv28ZcWqibC+BwUz6XQFYdn7PQlpUj1Gg5VNvHw6mNgha+PUgfmLMfI0WEBmmRDjbP0YJt+L7uxlgQvi08n/RwEOwvL1H6Hmlq7n+Jb49TZoH+IZn2V1KrOJ9ZK0zpIqCJ3ptE+wsv18RvNYcYCPYFqhW6PAL3Uh6lVklPq+WvuPU3bfkLeJAqONXpFlZc4VuFza8LA3btJxmrdJhO7pVHkRu27sKs0CrqNudF3W9WpZyruCpteRdWpN6g9'"</definedName>
    <definedName name="_AMO_SingleValue_572615156_TaskState.5" hidden="1">"'dus6ZgtVzGooNlZwSX6fniYEt5d8eC98BFzUuvqD9a6sDgTNpy7UuKu9q/bVc1ei0pO9NjNiR57OdFjPyd6HOREj8Oc6HGUEz2Oc6LHSU70ULvDL61JOdIo5rf36x7Fhzzaxi//vBSXX0PL3xFpyFH50VopWh613bu2Nm2Xwuy/lnxWXIItdcqprt29VXUQR1JQvOK1POk95z4+p0htmpQ1fG5jWXG7RvOg3X4vUuIhqgWpZyijMaUx9TKY'"</definedName>
    <definedName name="_AMO_SingleValue_572615156_TaskState.6" hidden="1">"'qmhUaVQljqpdjSqNqsRRtadRpVGVOKr2Nao0qhJH1YFGlUZV4qg61KjSqEocVUcaVRpViaPqWKNKoypxVJ1oVGlUvcAq6I7GlcbVSlyto1y/i2jvXYa7rqdmXuHZYZ3ze23PqickZLEj7feEiCx0Ecj4kZn0Ni0/nyObFll1V7W+RsB5V8Hqscbu+5uONzUacZ3NfWsluREnnqx13i+bcSeeLbdr9fe7cvWCzxdI8V5NovRo0IDvJRo5uCh'"</definedName>
    <definedName name="_AMO_SingleValue_572615156_TaskState.7" hidden="1">"'72vid4V/0rqHZe+ySBdZIli247n2SfsqZ4u5LXi2vaN1V1h3kCdpTUCd79bTzHqo52yJ9TLRrp69x9sA6jpmfuOr23sPzgeRV4eldO71MbePBpomHyZeOoaUvE5GWuOfqTHs17dUy9mre+Ef7N+3f4vs3cXfNKSw6w9FnfBvax2kfl7mPWzXb1X5O+7kk/FyT753XPk77uLz4OLmyqP2b9m+b+LdL2HbNT7MW9053tIfTHi5zD+ddIQ/v4/'"</definedName>
    <definedName name="_AMO_SingleValue_572615156_TaskState.8" hidden="1">"'yfszGArlMST9WQa+mylu272/39Rp56d/o7burJEKf0B+Vtby3dPa3XsIcSbV7ubNswPl295aCDOvvi8uPh/PeyT47vi4N0X+c9o3nNIEl52TUvO3y8f7kae1UDaWOmuw/VY51P4hA1WQzk12L9+0v+5GXa4Na8OqXs8sXhrFQlupYXiVYXdjkntu3UTgAfOyYoePgUWPsBj6IPgSNTOEnnPCIaSJuy3lEklNfUjT3iL3vQsLV4ReINJ3VX/'"</definedName>
    <definedName name="_AMO_SingleValue_572615156_TaskState.9" hidden="1">"'ODk5i45ZeqiGVPcAR/Khm/g1IZXsvNU73fmjJE+M3WQvtI/VrN9acVR9ga5y8/DmZm13IzJ+960uQu6R9NWWTOP/NvifjE3Zx5y1uMfb4n3wTw7eNT5TTXOONOezXhb3F37fukvhQbxjMiwWPB7lqQXGQ30AdEidapyvS8jRFK0Sb0LaMFeytbWrcXcg6R1OHH3rlUtLax+tJDt3xrBT1YSrTvlZwr1XdGlwsVXjqcL0E7yk3Uf9i1GJZw5'"</definedName>
    <definedName name="_AMO_SingleValue_576762798_TaskState" hidden="1">"'Partitions:13'"</definedName>
    <definedName name="_AMO_SingleValue_576762798_TaskState.0" hidden="1">"'SASUNICODE7V1Zb9tGEJ7nAv0PggvkIUgt3wdyQZavILbsSo6DPgmKLCdGdUWUnRpF/3u/neWK5PKmKFJKF4Qocjk7187Ozh5cvqH39DcNqE8VeqIeTciiBxrRkN7SGm3SOm3gv4InQ+oi/Q5Ph/SVnz7SlO7pdzrA9Xt6R7/SL/SGbqgDHH8hzxBXA+QUsC1AD3B0QOEZzwTUF1DtAXZtRltA7oDmNtNVtAW+gY2lht86ndAZzoqShetjx'"</definedName>
    <definedName name="_AMO_SingleValue_576762798_TaskState.1" hidden="1">"'tQFjgfg7dEr5LvV5NkF3CZwbsywC6g6OOtDkkfACl6HOAvJJsDeZ4hr3AteH4D/I54+g/IIdHuMVVDbhQ560EUXnH+hQ5x3aAu0DnG3NtPMLUv/MJO8Dix9vuqCnuRS19oUd1PctSH5MV93bDxWBGYvli7L9p1lkvoU8jb4mbjv4t7iO0XBQs6pzZ8otyHDVRPSmyDfj0IoNZnSE9N5RFoRNKezdFFmU74qlu6QcxdBc8x14qlA2/FS3CyB'"</definedName>
    <definedName name="_AMO_SingleValue_576762798_TaskState.10" hidden="1">"'AcPdJeLcvdeU8Bdrkfiu2Qq7Po0vxtO07fWX1Tl48rZy7dnoihizWAR+uVt4Hph1P+F8iaHNx5TP89NRpeBgzQuj2FnbO96THw1d73lqJK0dh9OuJq6VTguoYrt0ddfJ521PVWorAo/TU6toeCrMvWxT7yO9VjJKp9yqTpE2Yr7TUKjG6Mbph/nj2qRavOLae+zp1bmxeXPKur5m9/S+wO6VDJ+BqYlY0XmmYjL3kwHSJzYPMoIN70E7Ee4'"</definedName>
    <definedName name="_AMO_SingleValue_576762798_TaskState.11" hidden="1">"'2+Nx25b8FhH+Xwomt6cYc+O9s2W8AO7Zllhoa8/ma64Flj8TKUeDw3rAThSktt7RRAMdT6CXvLYUkZeP283L04ZFrYcOnKcHfk52nxr8xjnxKVaTe4BA7zY5d+ta5S1OSSXHGlZ7CIHJJe4jW+qLqnGglkta4sO806CV1AU8jbP6YamzZ/hKTEE1SX5F9ZJ/vcOvlwtJKNm1tDCoLIfd45kGy6b3JtWfEu2l2yd3vUPXukjoszxcbn2PnSb'"</definedName>
    <definedName name="_AMO_SingleValue_576762798_TaskState.12" hidden="1">"'6Au447t8dwxiAszil3UrZs3amv26X/0u46NCRklPVRfjdYb0uzSaT33bPzrGPyc7wVEMmHlU91hu8d/Qc='"</definedName>
    <definedName name="_AMO_SingleValue_576762798_TaskState.2" hidden="1">"'5lYJNLdLoLlTAs3dEmjulUBzvwSaByXQPCzFJ2wURFW0yl36hjQR8RTl5b8h5yOwCKp3dnQ0P9VqouhDQV9zGz7m+GmKeCddpKJyuyMUHeMR7kYcdbqxHOFJk9N7wDhiWIFP5Lrn+8Esfc0VcU649VcxYBPnCf4rHKM9M2YF49XKKWvWisnrQOk6DZMqTOorXCv9XeDfwp2ux28c01xwOfWYriOpO78VWYJuSC+FM+QYAbeQSchjMRXx5D5'"</definedName>
    <definedName name="_AMO_SingleValue_576762798_TaskState.3" hidden="1">"'EznBcDfva0jBNA7VdTcG/X7dBuktnXcpyrnC+Y9gal3mPa5rs16yiVcm+1CXSvPI66Wv8RHqMdT68/TG9N+b0uCS03rsSMFPOIer9AD8BW6WX3FvqsLesINcD8zKc9cEqgKjSC/oNfc5jem1f1XAVFFW/CoSUVGTkn46G3lt4S//AkmrQ7wn+3wLyO9JHoP7ac/1vJCdun5uOH3+79jIQroJDllclAZ7DXLAc5IJlPxcse7lg2c0Fy04uWL'"</definedName>
    <definedName name="_AMO_SingleValue_576762798_TaskState.4" hidden="1">"'ZzwbKVC5bNXLBkw+EemYjD4PWSyTz+iEdy7jxt6Or49WCZFNQlt2a9AI/zM0rbYBvocQvUnY2AfQBszY4enphTGQ3LEcWOLxpZPa00eHQyTCs1Tu0DzuKISOrFHTs617LfMOJYJzxGSx+xJuclnIM849s6nl3QJ9SPRkKZw3E18ezz3FiuoZszxBjz4jmHvR/jOEksWXERd7SdOlZwjV+HY27ps6YFWmgUF8XY5ilKsIn27GZuW7jgmZCke'"</definedName>
    <definedName name="_AMO_SingleValue_576762798_TaskState.5" hidden="1">"'BZnB05f6oxzPQI2WPvSH6hxAiefv2+i5nVasPWP3FeR/RQ5vjFkGUdaz1jnucVQsk/n5SeMD3cOb/vxgkdfXs96u7ezHoTo6zxwS1ThGP8rw/l179dRtlbwHNQEJnef4xz3HRv/z9jyK5ll7+3/Iq3qRevyxnmp1dFDcr+tdFHD/WQ2Glus526g1Y3zt3HjX9ExSwPn2hJ49HQtuyqbGx4r6RQccwZRL8oertgm5m3Hz1DLasB0TG1IcYVf'"</definedName>
    <definedName name="_AMO_SingleValue_576762798_TaskState.6" hidden="1">"'DTKvlg042s+z5xHegkfTTaq7JHMcClrNSaSbB1G53O2USvOvY+hzZFHDteB0wJKrfq6A2QjAkn5FSZIc+rqS6NUkfcakZqbuZ6PB4k7IcOpJyTpfFrcuoXwuNpeEj60l4WN7SfjYWRI+dpeEj70l4WN/Sfg4WBI+DpeED7W+YtGcVFO1YmGrJ7yt+AO3ttnzP/vi8k/g8g9EGrJVHpMajfa32t51Dw7sjWtkI3zWdT1k/DRaUjedWuycrdJ'"</definedName>
    <definedName name="_AMO_SingleValue_576762798_TaskState.7" hidden="1">"'BFkpR8Youed4zzV0cR0ht2JB1HO1MUrRjOI9aL6NbSjaLugbVE+QxNmVsajE2tWmsylhV7la1ZazKWFXuVrVtrMpYVe5WtWOsylhV7la1a6zKWFXuVrVnrMpYVe5WtW+sylhV7lZ1YKzKWFXuVnVorMpY1QJGQTeMXRm7CrSrOMj4WURn7jLZup66vV67xTwv79qeoD1GypiRDttjpQxehGX8KI16k/w73JSzRiBoN4RybCNohwSzWsH9tl'"</definedName>
    <definedName name="_AMO_SingleValue_576762798_TaskState.8" hidden="1">"'Jwq+d4oXlbvjr1WWdWqFbya/uy0Yrzw+W0gNlkacfyH7aGNuydHIePC+rxm5N9Fxb/+v8+e2FvzgpzJPNWPO/LS4/pTvHWJZ3LK4rfFUPu3CD2B8l3Hbf7jdHs6/c/4U7tTyLwifW/dxrOsN01FreK2w/tf/+omtEmFx3NS18mYj7xLueJ8WrGq5Xs1fRIzPg349+y+zfxns8RJDrB1Qf8LoyPMz6udB8X1O82fs74uTz8XIP35DA+zvi4Z'"</definedName>
    <definedName name="_AMO_SingleValue_576762798_TaskState.9" hidden="1">"'fFxcozT+Dfj3+aZdaqjBtbpnMRb3GcmijMebm4Pp2MJ3zGkh/wjEvuDyPFtKbnz7nt4XV7dGneDunYFT9YiuW9Cy9Q4U+NKjyn0OankUcXPXruLn21Xu8Ic0Z+0bPPqxc5nr8KsZbqRMHfZJvHp+l5yjtUn899+n5zdF0fxHuc903nNcErpvNAlyW8jPbh22Dl19R9WYwe2ako9roKPE/8/IluEovxe0jYpnXy6T1tVKauaRMGlX+fYYYq0'"</definedName>
    <definedName name="_AMO_SingleValue_576788546_TaskState" hidden="1">"'Partitions:11'"</definedName>
    <definedName name="_AMO_SingleValue_576788546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76788546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76788546_TaskState.10" hidden="1">"'/HyhnivSVNj4zLF1AdpJfrL+w77FahdnTlQb5BzdtUk+RW5m1p56b0D0t2XtooaGNDRH+PLdX15/H88ibyQTX2cvp0WNS0viSL/2KVr83tP/'"</definedName>
    <definedName name="_AMO_SingleValue_576788546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76788546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76788546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76788546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76788546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76788546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76788546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76788546_TaskState.9" hidden="1">"'Y4iobiibuwef9GDhq3FGxJvtam64gcnN3fJCVPvmDHFV+BD2fAFnJrwSnaeuvqdOSOkT00dpK/0j9VsX1qCniVH+TtQLD4TZ2rWdH0N/vem7W3QPpo2yxp65N8GXx8zcwQiRz/+cZd4F9Czg0eV31LkjDftUY235d2t4Je+KVSIZ0WGxYTfMyW9CKnhWhCtUqUy1/0iUiRFk9R7oObsrWxt3VrMPIgKgxf3lbastYXljxbK/Vsk+ClLooUn'"</definedName>
    <definedName name="_AMO_SingleValue_587946619_TaskState" hidden="1">"'Partitions:13'"</definedName>
    <definedName name="_AMO_SingleValue_587946619_TaskState.0" hidden="1">"'SASUNICODE7V1Zb9s4EObzAvsfjCzQh6Ib5z7QC45zFU2crJ2m2CfDcZzWWF+1nGSDxf73/TgURYm6ZVmyu4RgWaKGc3E4HB6i3rGP7G82ZANWYU+sx6bMYn02ZiP2nq2xTbbONvBfwZMR6yL9Hk9H7Bs9fWQz9sB+Zwe4/sg+sF/ZL+wdu2Ed4PgLeUa4GiInh20BeoijAwoveMah7kC1B9g1hzaH3AHNbaIraXN8QxtLDb91dsLOcJaUL'"</definedName>
    <definedName name="_AMO_SingleValue_587946619_TaskState.1" hidden="1">"'FwfE6YucPSBt8feIN+tJs8u4DaBc8PBzqHq4GwASR4By3kd4cwlmwL7gCCucc957QP/Zzx9AeUx6PYIK6e2Cx30oIsuOL9jhzjvsC3QOsTdmqOZW5K+70heB5YBXXVBT3Cpa22Guxnu2pD8mK47Nh4rArMXS5dk+0EyCX1yeRv0jN93cW/RnaRgIefM5o+X24jgqgnpTZHvuRBKTaL0RHQekVYEzZmTzstsRlfF0h1R7iJoTqhOPBVoO16K'"</definedName>
    <definedName name="_AMO_SingleValue_587946619_TaskState.10" hidden="1">"'kDYkuPtEnLv3muL+Yi0S3zVZYden8cV4mra9/rI6B0/eVq7tjK7wMYtF4Be7heeBWfcT6ksMbTpmdJ6fjiwFhTUvjHxnbe94T340dL3nqZG0dhxOu5q4VqoWUMZ26equyudtT2VqKwKP6qlVNDwV4l60qQ+RXisZpVNqVWdIGxPfaShUY3Sj+mH+uDapFq+o9h57enVubN6coq6v2T29O9i9lOErMDURK6pnMiZzPxkifWrzICLY8B60inC'"</definedName>
    <definedName name="_AMO_SingleValue_587946619_TaskState.11" hidden="1">"'3wecWrhWGW8D49ymc2rpuzEXh3pb/BtATW26hpQmdr6kuWPZorBgJDu8Rq0hMarqljQQob6GXvrckkpSP29eLEYhHqokNn644f092nhr9JjjyKVmeeoOD7zY7cWlc5y5NWSbFGVd6EgPPJSwiWuuLqne8pUha68K+1aCX1AW8Dbf6Y1Yj2/aXmIBoMvkl2Ufy+4pbLxeWVrLpa2RQaXDJJ44fyab5JtWfMe2p2WXu3oeseZesQxLd2fiUpS'"</definedName>
    <definedName name="_AMO_SingleValue_587946619_TaskState.12" hidden="1">"'f5Du467txeQ41EWJRT7Kds2dqT37hL/73ddWiIyyhqpPh6sN6iZpNI78Fn51nH5Od4KyCeDyufqoPvA/sP'"</definedName>
    <definedName name="_AMO_SingleValue_587946619_TaskState.2" hidden="1">"'myXQ3CqB5nYJNHdKoLlbAs29Emjul0DzoASah6X4hI2CqPJWucu+I41HPEV5+e/I+QgsnOq9HR3NT7WaKPqQ0NfUhk8ofpoh3kkXqcjc7ghFx3iEuzFFnW4sR3jSpPQeMI4JluPjuR7ofuikr7kizim1/jIGbOI8xX+FYrQXwixhvFo5Jc1aMXkVlK7TMKnCpL7CtdTfBf4t3Ol6/E4xzQWVU4/oKknd+a3IEnRDeimcIccYuLlMXB6LqPA'"</definedName>
    <definedName name="_AMO_SingleValue_587946619_TaskState.3" hidden="1">"'nDyFyhuNq2NeWhmkWqO1qCv79ug3SXTrrkpZzhfM9wdaozHtU00S/ZhWtSvSlLpHmlVelr9ET4THW6fD2x/TemOpxCWi9d8VhZpSD1/shfhy2yl5Tb6lD3rKCXH3iZeT0wSqAqLJX7Df0OY/ZW/uqhqugqPpNIKSgIiL/dDT03sJ79g8sqQb9nuD/PSB/IH0M6m891/9GcuL2uen48bdrrwPhKjhEeVUS4DnMBctBLlj2c8GylwuW3Vyw7O'"</definedName>
    <definedName name="_AMO_SingleValue_587946619_TaskState.4" hidden="1">"'SCZTsXLFu5YNnMBUs2HO6RiTgMXi+ZzOOPaSTn3tOGro5fD5ZJQl1Sa9YL8Dg/o7QNsoEetUBdZwTsE2BrdvTwRJyKaFiMKHZ80cjqaaVBo5NhWqlR6gBwFkVEQi/u2FFdi37DmGKd8BgtfcSanJdwDvKMb+t4dsG+oH40EsocjquJZ1/nxnIN3ZwhxpgXzzns/RjHSWLJiou4o+1UWcE1fh2KuYXPmhVooVFcFGObpyjBJtqzm7lt4YJmQ'"</definedName>
    <definedName name="_AMO_SingleValue_587946619_TaskState.5" hidden="1">"'pLiWZwdqL7UGeV6BGyw9oU/kOMEKp+/byLndVqw9c/UVxH9FDG+MSIZx1rPWOe5RVCiT+flJ4wPdw5v+/GKRl/eOr3dW6cHwfs6fWqJKhTjfyM4v+79OsrWCp6DGsfk7nOc475j4/8ZW34ps+i9/V+klb1oXd44L7U6ekjut6UuarifOqOxxXruBlrdOH8bN/4VHbM0cK4tgUdP17LLsrmhsZJOwTFnEPWi7OGKbGLedvwMtawGTMesDSmu'"</definedName>
    <definedName name="_AMO_SingleValue_587946619_TaskState.6" hidden="1">"'8KtB5tWyAaX9PHse4S14NN2kuksyxyGh5ZxEunkQmcvdTsk0/zqGAUUWNVxzTockuezncpiNACzpV5QkyaGvK4leTTIgTHJm6sEZDeZ3XIZTT0rW+bK4dQnlc7G5JHxsLQkf20vCx86S8LG7JHzsLQkf+0vCx8GS8HG4JHzI9RWL5qSaqhULWz3hbcX71Npmz//ii8u/gMs/EGmIVnnC5Gi0v9X2rntQsDeukY3wWdf1kPHTaEnddGqxc7Z'"</definedName>
    <definedName name="_AMO_SingleValue_587946619_TaskState.7" hidden="1">"'SB1koRcUruuR5zzR3cRwhtWFD1nG0M0nRjuE8ar2MbinZLOoaVE+Qx9iUsanF2NSmsSpjVblb1ZaxKmNVuVvVtrEqY1W5W9WOsSpjVblb1a6xKmNVuVvVnrEqY1W5W9W+sSpjVblb1YGxKmNVuVvVobEqY1ULGAXdMHZl7CrQruIg42cR1dxlsnU9dXu9dot4Xt61PUF7jJQxIx22x0oZvHDLeC6NepP5d7gpZ41A0G4I5dhG0A4JZrWC+2'"</definedName>
    <definedName name="_AMO_SingleValue_587946619_TaskState.8" hidden="1">"'2l4FZPeaF5W746G5DOrFCt5Nf2ZaMV54fLaQGzydKO5T9sDW3YOzmKjwvWozcnBy4s/vX/A/LC3pwV4kjkrXjelxce053irUs6l1csflcMsXMD3x8k33Xc7jdGs6/f/4I7uT8Jx8fX/95rOMN211jcKm4/tP/9o2pGm1x0NC98GY/5+LucJ8arGa9WslfTIzHj34x/y+7f+Hs+R5DoBFef8LswPs74uNJ9XFC/2/g54+fy8HMN2pPD+Djj4'"</definedName>
    <definedName name="_AMO_SingleValue_587946619_TaskState.9" hidden="1">"'5bFx4kxTuPfjH+bZ9apjhpYZ+eMv8V9ZqI44+Hm9nA6lvAdQ3rIP2Z8fxAxvi0kV+++h9fl1a1xN6hrV/BkLSb2TWiZGmdqXOkxhT4nlTyq+Nlrd/Gz7XJXmCP2J1u2efVi57NXYdYy3UiYu2yT+HR9Lzll9cn8t98nZ/fFUbzHec90XjOcUjovdMnEt5H6rh12Tl39h9XYga2aUo+r4OP4/3Nki1CU30vaJqWTT/dpqyplVZMouPTrFDvM'"</definedName>
    <definedName name="_AMO_SingleValue_617623402_TaskState" hidden="1">"'Partitions:13'"</definedName>
    <definedName name="_AMO_SingleValue_617623402_TaskState.0" hidden="1">"'SASUNICODE7V3pb+I4FPfnlfZ/QF1pPoxmS+9Dc4nSazQt7UKno/2EKKUzaLmGQGer1f7v+/NzHCfOQRJCAqwVAYnz/C4/Pz+/OOYd+8j+Zn3WYyX2zDpszCzWZUM2YO/ZBttmm2wLvyXcGbA2yh9xd8C+0d0pm7An9js7wvlH9oH9yn5h79gdawHHX6gzwFkfNTlsA9B9HC1QeME9DvUAqh3Abji0OeQeaO4SXUmb4+vbWCr4bLIzdoFvS'"</definedName>
    <definedName name="_AMO_SingleValue_617623402_TaskState.1" hidden="1">"'cnC+SlhagNHF3g77A3q3Wvy7ANuGzi3HOwcqgrOepBkCljO6wDfXLIxsPcI4hbXnNcu8H/G3RdQHoJuh7ByavvQQQe6aIPzB3aM7z22A1rHuNpwNHNP0ncdyavA0qOzNugJLnWtTXA1wVUTkp/SecvGY0Vg9mJpk2w/SCahTy5vje7x6zauLbqSFCzUnNj88XYbEFw5Jr0x6v3MhVKdKD0TnSnK8qA5ccp5m03oLF+6A6qdB80R9YnnHG3H'"</definedName>
    <definedName name="_AMO_SingleValue_617623402_TaskState.10" hidden="1">"'OSLk5ffijknJ5NN92qpKWdYkCm79KsUOE5T1Ce4xFufuvaa4v9iIxHdLVtj2aXwxnqZpr78sz8GTd5RrOtkVnrNYBH6xW3gWmHU/of65p0nHhL7npyNbQWHNCiPfWdub78mOhq73LDWS1I7DaZdj90o1AsrYLlnfVfW846ksbUTgUTO1koanRNyLMfUp0mvFo3ROo+oEZUPiezaFKY3iV85MM+ifAXSdR+tQzdf88W9cbd9QLz/1zP7c2Lw'"</definedName>
    <definedName name="_AMO_SingleValue_617623402_TaskState.11" hidden="1">"'1hU/YsGeED+gfUtavwFRHTKnuydjNfaeP8rHNg4h0w2faKhLeBZ87uFIY7gHj389wbLdJbS4Kj7b8d4Ae2XILLY3o+5b6jGVnbUXGOHzmrCI2qemGljFQXkVvfW9LxGkf95ggMhVT6rE1n644f892nQp9RjiyaVleeoeD70o7cmlc5y5JW8bFOav1JAZeS1hEtNYX1e/4iBK314X9p4PeUlfwStzqT1mFbNvfYgKizuQ/lE9pfFDcermwtJ'"</definedName>
    <definedName name="_AMO_SingleValue_617623402_TaskState.12" hidden="1">"'ZN3iODWoNLPnL8SDrN16n/DGnvzTZzz1Jkz7tmLZLowcanLD3O/6tv4srtNVTGwqKaYt9ly9ae/O/U5P/jvgkNcRlFjxT/Sq+PvOkk0mf66XnWMfk53gmI+8Pap+zg+8D+Aw=='"</definedName>
    <definedName name="_AMO_SingleValue_617623402_TaskState.2" hidden="1">"'S3G7AJo7BdDcLYDmXgE09wugeVAAzcMCaB4VQPO4EJ+wlRNVPiq32XeU8YgnLy//HTWnwMKpPtrR0fxUy7GiDwl9S2P4iOKnCeKdZJGKrO2OUHSMJ7gaUtTpxnKCO3Uq7wDjkGA5Pl7ria77TvmGK+Ic0+gvY8A6vsf4LVGM9kKYJYxXK+ekWWtGXQWl6zRMqjCpb3Au9XeFXwtXuh6/U0xzRe3UIbpKUnd9K7IF3ZBeCheoMQRuLhOXxyI'"</definedName>
    <definedName name="_AMO_SingleValue_617623402_TaskState.3" hidden="1">"'q/M5TiJzhuGr2uaVhmgRqu5yAf79ug3SXzLqk5dzg+5FgK9TmHeppYl6zilYl5lLXKPPKq8o36I7wGJt0eOdj+mxMzbgEtD674jATqsH7fR8fDltmr2m21CJvWUKtLvEycOZgJUCU2Sv2G+acp+ytfVbBWVBU/SYQUlARkX8yGvps4T37B5ZUgX7P8PsekD9QPgT1t57zfyM5cfvcZPz4x7XXgXAlHKK94nMcjqlEbaePMvExl2LIcrw2kh'"</definedName>
    <definedName name="_AMO_SingleValue_617623402_TaskState.4" hidden="1">"'ytjSSHayPJwdpIsr82kuytjSS7ayPJztpIsr02kqyuHO4s8ipI4Y2q480QhpT5f/TMuVZnHhAsk4S6ptlPJyBCXUdpa2SHHZqxtJ0nJp8AW7Fnm8/EqciecF7EvMA7e109rdToaVaYVipU2gOcRTNooRd3rkGdizzTkPpd+Jw+eYYjPi/hHGSZD6ni3hX7gv5RiylzOK467n2dG8stdHMB/zYvnkvY+ymOs9iS5ZehibZTZQW3+LQoRyN81'"</definedName>
    <definedName name="_AMO_SingleValue_617623402_TaskState.5" hidden="1">"'iRHC43iIh/bPEcL1jGm3s1tC3zMjI9ncXagcm8XVGsK2GDtC38g88qqnj+XJdcBNGDrnym3JfJaIh8+IBmHWiZV57lBUCIH6OUnjA93De/48Yqy9W+d7Oi9k3HiubEujUQlygl9Izi/7v06SjcKXoIax+TOUV3iumXjX8eRX8ossn3/F2ll1lWXd5aXWh09xPfbUhcVXI+dp3f5eu4aRt1Z/nbW85LomKWG78oSePRkI7tsmzuap7VyjjmD'"</definedName>
    <definedName name="_AMO_SingleValue_617623402_TaskState.6" hidden="1">"'qOdlDzdkE/OO4xfoZRVgOmVNSHGDTwUyr5YNKO1nOfMIH8Gj6cbVXZxn4hJaPsNO9txc1nKPU7LMv+6tR5FFBeec0z5JLue5HGYrAEvyFYhxaujrEKNXH/YIk1zJ8OQ8PeRXXIZzT0na9RWz1rEVz8X2kvCxsyR87C4JH3tLwsf+kvBxsCR8HC4JH0dLwsfxkvAh1+MtmpNyolEsbLWddxTv0mibvv6LLy7/Ai7/QKQhRuURk9lo/6jtXSe'"</definedName>
    <definedName name="_AMO_SingleValue_617623402_TaskState.7" hidden="1">"'nYO9cmY3wVTqbIfnTaEnddPjap+g1PlIHaShFxSu65FmvTGrjOEFpzYas4mimkqI5g/Oo9ZW6paSzqFtQPUMdY1PGphZjU9vGqoxVZW5VO8aqjFVlblW7xqqMVWVuVXvGqoxVZW5V+8aqjFVlblUHxqqMVWVuVYfGqoxVZW5VR8aqjFVlblXHxqqMVS0gC7pl7MrYVaBdzYKc/RRRPbuMt66naq/XbhDPy7u2J2hPqiKeSIftyVUEL9wyfh'"</definedName>
    <definedName name="_AMO_SingleValue_617623402_TaskState.8" hidden="1">"'ZGvc78O6IVs0YgaPecYmwjaEcds1rB/bZS8KinvNC8I1+V9UhnVqhWshv70tGa5YeLGQHTydKcyX/YGtqwd3IUH1esQ29O9lxY/Ov/e+SFvTVLxJGoW/K8qys8prvE25d0Lm/Y7F2UxE4/fD+pbNdxu98YTb9+/wuu5H5WHB9f//uo4QzbjWlxq7j90P73j8opbXLR0bzwZTzm4+9ynhmvZrxawV5Nj8SMfzP+Lb1/4+/5nECiM5x9wufK+'"</definedName>
    <definedName name="_AMO_SingleValue_617623402_TaskState.9" hidden="1">"'Djj4wr3cUHzbuPnjJ/Lws/VaE8O4+OMj1sWHydynMa/Gf82z1OnKnpglV0y/hb3hYnijIeb28PpWMJ3DOmg/pDx/UFEfltIrt59D+/Lq9vj7tDXbuDJGkzsm9AwPc70uMJjCv2ZVPyoYt17d/5P2+WuMCfsT7Zsz9XzfZ69Ck8tk2XC3G0bx6fre8kpq4/nv/0+Ob0vjuJ9lvdM5jXDKSXzQtdM/Jde17XDzrlr/rAaO7CVE+pxFXwc//0Z'"</definedName>
    <definedName name="_AMO_SingleValue_621796666_TaskState" hidden="1">"'Partitions:13'"</definedName>
    <definedName name="_AMO_SingleValue_621796666_TaskState.0" hidden="1">"'SASUNICODE7V1ZbyI5EPbzSvsfUFaah9FsyH1oLhHIMRpCspDJaJ8QATKDlmtoSDZa7X/fz+V2H+67abph1moBfZTrcrlcZbvNO/aR/c1GbMhK7In12YwZbMAmbMzesy22y7bZDn5LeDJmXdzv4emYfaOnCzZnj+x3doLzj+wD+5X9wt6xO9YBjr9QZoyzEUpy2BagRzg6oPCCZxzqAVT7gN2yaHPIA9DcJ7qSNsc3MrFU8Nlm5+wS35KSg'"</definedName>
    <definedName name="_AMO_SingleValue_621796666_TaskState.1" hidden="1">"'fMaYeoCxwB4++wNyt0r8hwCbhc4dyzsHKoKzoaQZAFYzusY31yyGbAPCeIW15zXAfB/xtMXUJ6Abp+wcmqH0EEfuuiC8wd2iu8Dtgdap7jasjRzT9IPLMmrwDKksy7oCS5Vrc1xNcdVG5LX6Lxj4jFCMLuxdEm2HyST0CeXt0HP+HUX1wZdSQoGSs5N/ni9jQmuHJPeDOWec6HUJEpPRGeBe3nQnFv3eZ3N6SxfumMqnQfNKbWJpxxtx01x'"</definedName>
    <definedName name="_AMO_SingleValue_621796666_TaskState.10" hidden="1">"'iOB6sTh37jXF/cVWKL5bssKuR+Or8TRtc/1leQme3L1c2xpd4WMWq8AvdgvPArPqJ+x/YmjTMafv5enIWrCxZoWR76ztHu/JjkZSWwvWWDl2y7F7KRl/JWtfdjl3nyfvtkLw2NlUScFTIu5Fv/cY6lniUbqgnm+OexPiO5rCgnraupUN+u3Br+o8XId2TuWNUeNq+4ZaYs2VoTmxuUuKdrtlZm0PsGEp61dgaiLus5/J+Mr5ZIT7M5MHEY0'"</definedName>
    <definedName name="_AMO_SingleValue_621796666_TaskState.11" hidden="1">"'GZ8N2tLoPPk9wZWO4B4x3z8GZWSeNpSj0TPnvAD015RZamtL3LbUZwxxZFaO6wdmtHVVJTbeUrN5u+Wrtu2siTv04/bYYTVhQi214dMX5ezLLVOgzxZFNzfK7dzj4zrFTh8ZV7pLUZVycUbUnMfBSwiLCtb6qdse9ftxWF/S/C2pN1eGVuNXXWIVs21tjAqLJ5L/CLqh/sLl1c2EoNZu8RfrVBpd8avmRdJpvUvuZ0P6YXebMJGTLu2Ydku'"</definedName>
    <definedName name="_AMO_SingleValue_621796666_TaskState.12" hidden="1">"'jBxGdbepz/tN3GldNr2KMKBpUUeyMbpvbk/9Ul/+/cbWiIyyhapPgnYLXnTSeRmo2n51nF5OV4zyc2D6qfsoXvA/sP'"</definedName>
    <definedName name="_AMO_SingleValue_621796666_TaskState.2" hidden="1">"'twCaewXQ3C+A5kEBNA8LoHlUAM3jAmieFEDztBCfsJMTVd4rd9l33OMRT15e/jtKLoCFU+2Z0dHyVMuxog8JfUt9+JTipzninWSRiiztjFBUjGe4mlDU6cRyhidNut8HxgnBcny81CNdj6z7W46Ic0a9v4wBm/ie4bdEMdoLYZYwbq1ckGaNiLI2lKrTIKmCpL7BudRfHb8GrlQ9fqeYpk711Ce6tqTO8kZoDToh3RQuUWIC3FwmLo9BVPi'"</definedName>
    <definedName name="_AMO_SingleValue_621796666_TaskState.3" hidden="1">"'TxwA5g3E1zHNDwTT31XY5Af9e3frpLpl1Scu5wXePYCtU531qaSKv2USrErnUNe655bXvb9ET4TG26XDnY2o2ZmdcAlrNrjjMnErwdj/Ch8OW2WvKljrkLUsoNSBexlYOVgJEmb1ivyHnrLG35lkFZ35R9RtfSEFFRP7JaKjZwnv2DyypAv2e4/c9IH/g/gTU37rO/w3lxOlzk/Hj7dde+8KVcIj6KsXAc5oJlpNMsBxnguUoEyyHmWA5yA'"</definedName>
    <definedName name="_AMO_SingleValue_621796666_TaskState.4" hidden="1">"'TLfiZY9jLBspsJlnQ4nCMTURjcXjKex5/QSE7P1Ydujl/3l0lCXVNv1vfxOD+jtA2ygT71QF1rBOwTYCtm9PBEnIpoWIwodjzRyOZppUGjk0FaqdDdIeAMioiEXpyxo30u8oYJxTrBMVryiDU+L8EcZBnfVvGszr6gfTRiyhyMq4lnX5fGcgvdXCLGWBbPFey9huM8tmT5RdzhdmpbwS0+HYq5hc+a52ihYVzkY5sXqMEm+rO7pW2hTjMhc'"</definedName>
    <definedName name="_AMO_SingleValue_621796666_TaskState.5" hidden="1">"'fGszg7sXOqSSi0A66994Q/kOIFdzpubyHmdFmz9M+UqIk8R4xtjknGiZMYqzy2CEjmdm58gPpwl3P3HKxp9eWtlu/dWBsFznQH1RCWK8b8RnFf3Xh2l6wWvQI1jcuYcV7jumPh/xp5fyiyyt/+LtDKLVuWN8lKbo4f4flvqooLrmTUam6/nbqDXjfK3UeNf4TFLA9+VNfDoyXp2WTd3NFbSyTnm9KOelz3ckE0s249fopVVgKnG2pDiBp8K'"</definedName>
    <definedName name="_AMO_SingleValue_621796666_TaskState.6" hidden="1">"'ZN4sG7C1n2XmEdyDh9ONq7s4cxwSWs5JJJsHkaWc/ZS8513HMKTIooJzzumIJJd5LofZ8cGSfEVJnBLqupLw1SRDwiRnph6t0WB+xWW4cN1JO18WtS6heC5214SPvTXhY39N+DhYEz4O14SPozXh43hN+DhZEz5O14QPub5i1ZyUE/ViQasn3L34gHrb9OVfPHH5F3D5ByIN0StPmRyN9vba7nUPNuydY2QjeNZ1O2D8NFxSJ51K5Jyt1EE'"</definedName>
    <definedName name="_AMO_SingleValue_621796666_TaskState.7" hidden="1">"'aSmHxiip51jPNXRxnuNswIas42qmkaEdwHrZeRrWUdBZ1C6rnKKNtStvUamxqV1uVtqrMrWpPW5W2qsytal9blbaqzK3qQFuVtqrMrepQW5W2qsyt6khblbaqzK3qWFuVtqrMrepEW5W2qsyt6lRblbaqFYyC7mi70nbla1dRkNGziPbcZbx1PVVzvXaLeF7ftT1+e4wUMSMdtMdKEbxwy3gujHqTeXe4KWaNgN9uCMXYht8OCXq1gvNtJf'"</definedName>
    <definedName name="_AMO_SingleValue_621796666_TaskState.8" hidden="1">"'9ez/ZCy/Z8VTYknRmBWsmu70tHK8oPF9MDppOlHcl/0BraoHdybD7qrE9vTg4dWLzr/4fkhd0lS8SRKFtyvS8vPKbzjrstqVzesOhdMcTODXx/kGzXcTvfGE2/fv8LruT+JBwfX//bU3AG7a6xulXcXmjv+0fllDa56mhe+DIe8/F3Oc+1V9NerWCvpkZi2r9p/5bev/H3fM4g0TnOPuFT1z5O+7jCfZxf3q39nPZzWfi5Bu3JoX2c9nHr4'"</definedName>
    <definedName name="_AMO_SingleValue_621796666_TaskState.9" hidden="1">"'uPEGKf2b9q/LTPrVEULrLIrxt/ivtRRnPZwS3s4FUvwjiF9lJ8wvj+IGN8Wktvvvge35c1tcXdoazfwZC0m9k1o6RanW1zhMYU6JxU/qvjZW3f+s+1yV5gz9idbt3n1fOezN2HWMtlImLNu4/h0dS852+rj+W+vT07vi8N4j/KeybxmMKVkXuiaif9GGjh22Llw5A+bsQNbOaEeN8HH8d/n0B4hL78Xt09KJp/q0zZVyrIikX/tVyl2mOPe'"</definedName>
    <definedName name="_AMO_SingleValue_65748969_TaskState" hidden="1">"'Partitions:11'"</definedName>
    <definedName name="_AMO_SingleValue_65748969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65748969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65748969_TaskState.10" hidden="1">"'gVuyx7K1dWux8KAqGmbc7c2vvoXtjxbWg+sk/Dlroo5n/ISxgSveVOj4yBF2CdpJfrIGor7Hbh9nTmQb5BzjdUk+R3Jhlp96c0j89+Xto4TGNDZn1uTb/7xeP5lF3ngmuc5eTqsaV3yiyaD6KVv83tD/'"</definedName>
    <definedName name="_AMO_SingleValue_65748969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65748969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65748969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65748969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65748969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65748969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65748969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65748969_TaskState.9" hidden="1">"'ie27dROCB87Jih5+JRY+yH3og+hPVM0Se+4RzSQNmO940gorykbu8df9aBRS/GWxBut6q74wcnNnXPG1HtmTPEF+FA2fAanNrySfU21fueVCdLnpg7SVwbHarYvrUDPMxzbHO5As/pErLlZ1s2NJNyb9ndB/WjaLUvpkX9b3EYW5rhfzjkEx17iXWBPDh51fkuZM+a05xK8te+uiaD0bSFDPCs2Ki6CninrRUkD7UHUS52qXPqraJEUbVLv'"</definedName>
    <definedName name="_AMO_SingleValue_662231970_TaskState" hidden="1">"'Partitions:11'"</definedName>
    <definedName name="_AMO_SingleValue_662231970_TaskState.0" hidden="1">"'SASUNICODE7V1Zbxs3EJ7nAv0PggvkoUgtHwnaoDkgW74QRVYl2UGfDFmWG6G6osOuUfS/9+NwufeuuKs1VwYIQSsewznI4cyQS9Pv6RP9Q2MaUYUeaEBzWtCQpjShD7RD+7RLe/itoGZCfZTfoXZCf3HtipZ0T7/Qb0h/oo/0I/1A76lLPeD4G20mSI3RUsB2AD3GpwcKT6gTULegOgDsjktbQL4BzUOmq2gLfGMHSw3fXTqhMzwVpQXSd'"</definedName>
    <definedName name="_AMO_SingleValue_662231970_TaskState.1" hidden="1">"'cbUB44h8A7oNdpdh+R5C7h94NxzsQuoY3A2giQrwApeJ3gKyebAPmKIFvKC1yHwf0btEyhPQXfAWAW1t+iDAfqiD85v6R2eb+gAtN4ht+P2zDVLP3QlPwaWEaf6oCe5DPfaErklcjeQvM7pnoNnkYI5iKXPsn1nmWR/CnmbXCfyfeQXnFMUFmi5dPgT4zZhuKomvTnaPRqh1GZKD0xnhTITNJduuRizJadM0J1xvz7w/Osbl3XCrU3QbDly'"</definedName>
    <definedName name="_AMO_SingleValue_662231970_TaskState.10" hidden="1">"'I9b8PIcxRTk+iPHvSeNTdfF9pP8B'"</definedName>
    <definedName name="_AMO_SingleValue_662231970_TaskState.2" hidden="1">"'mqPonx/7xikeGKd4aExfBxhHc3YnSNHMSAZpmhnLIE1Toyl8VJ++oUz4f1P25xtaroBFUL1zYoXNqVa1fLGClhZpxtHEEt4/m99Wrf3+OoxRRkNfUBbE45XvcI2Ucpc/wYgqHE95MZOEDsdHAmbJLQSvY3wFbJV+5ninxyNcQash8zJxo6gKIKr0in5C1Fin351UDak4v/g6FlJSkb47G42wD/xA/1IDNUeICBvIvcKcWAFiya289H/AGIe'"</definedName>
    <definedName name="_AMO_SingleValue_662231970_TaskState.3" hidden="1">"'v4vLhxRD6ONOk8+tedhn9szuZc6kB+vxWNOgdGKa3b5jec1ML+lmT1J5/5IJxkklqxdEK+oGwHT5Cbspr4WhEOoPHWXHZnFeCahV2Adia4wnEKlb5ILmqFVZFerK5u0JJpt/ktWgS/RqXjgAnrMjC4aDBdnfAPtBLS784Za+pT/8SaeXRGkxjmZuXZA4UdT+1RaoH9kMG+TlGXYOu4CObmjIn42qj7uvGWFromzPo4aZ4zqFZdXxOtCWrZu'"</definedName>
    <definedName name="_AMO_SingleValue_662231970_TaskState.4" hidden="1">"'jRqtbY59NTTwta+PbYU0vvtzSooWlcmNHNU4xgGxaqu7EuNHjfSxePOT1It5fnaH2HMhVPnuPb45J5qn0oZvwV1Rryc3fVYlYDmpi9RYy/sHJNPGtbqAPptkCNQpc9cM+wl4qjbmrkL3n0Nx35M1iQGjDVsZLsAq6LXOOF6YDX+0XGKh2Gk28jstDV7TudVb+CbnNd1h191cq/M6DKovvcovQao99mTscsuYpBBcxeDJbsbxx0WoTfO6S/b'"</definedName>
    <definedName name="_AMO_SingleValue_662231970_TaskState.5" hidden="1">"'RgxJrVXc+/uNYickOE0UJJ3B2ndjm7ZXBxsBReHpXER3Q0un4vyNCNu17h8PsxoRzWTdUraJw5a5yFb0fztnyLx1hW4/AMeRFrbmbsDELXGwR1eD7artVe7m7CSTpfUT6e2dqdX9UEeSml+KCx50fvTfXyOUNp0II/xucklxc0aztPeDIQ1ZXON2rc6ZXWqYJ06sDpldapgnTq0OmV1qgCdaoHqCdrYeMrq1PPolI2orFYVr1U2prJaVbxW'"</definedName>
    <definedName name="_AMO_SingleValue_662231970_TaskState.6" hidden="1">"'2ajKalW8Vq2DXL/L5e2t6b1POHbeLHeY5+19pxB3Dr2M/dKks/9l8CI047E06m2K/uVFGXzIGfJQsl6Ez6Wa4OMl7KN7J6ri/Z1nfzb1ecc04j5bJPZKcV4vH611Frgc35dPlpu1/Ce9tT/j/Aol4X0nxUeDBnyOcuTDouRp4znHr5hdQ2f2eC0rzJFsWwmc+5S20l8SnEvZT5h0UCdgjwBd7MkR//nRBcsiPU+2cyNXyN0zj2PGJ04c3IV'"</definedName>
    <definedName name="_AMO_SingleValue_662231970_TaskState.7" hidden="1">"'w3pM8EWPu3EgU2tMHDyafTj53FC9tmYj2xHnTE2vVrFUr2aqFYzBr36x9y2/fxMnCI0h0gtQFvg1r46yNK93Gxa24rZ2zdm6z3dhLtLngE/XWxlkbV7aNC+8eWftm7VsRcVyT/y7S2jdr37YlhpO79Na+Wfu2efxmrZu1bttg3YJvIK1ts7at3DMd6m+ej+hP2rbTG2ZPTbyEN+TZdl39Y6vj1dQNqR302eeAJ9PzYFGvlN8bpfG+zn9k8x'"</definedName>
    <definedName name="_AMO_SingleValue_662231970_TaskState.8" hidden="1">"'tplF7GuSzx++j0jPeX6n5bampeJ3MQP9N0z50F5+xLlbIakih+9MUNw8JDTcGVgLvT4tx/U4CYDzup+Fqshf1Ijz/PTLpxbmauBjyqnpSqRdf1Bdn6wmvnt1BeaScFjxfbVkJ4Ksz9gKPB+1Qt0KN0SlOOAif8HGhQWHH82XBj87gbz8J9nt6HXoQb9Ze6vX1J4i7seiBe9mMLtpwy9I4TQ99Cj5SsX4GpDR/k1Slb768Zo3zu8CA9Y/Lax'"</definedName>
    <definedName name="_AMO_SingleValue_662231970_TaskState.9" hidden="1">"'POcv+LXa32N+ujNHnNnPJq5sd85cncBOXPklb0z42eL5L1GMhqVkXDyGkPcHv7kw1Hne839aysvwg2PenAEksqfSyPEfXe6+pB0L15YOxqYL2JM6lTjno9qiYRok7o5fsUWzeM2yMUipE3rdSU4F+PGWsg9c/U7eTzS74kR4zvlGzn65F9RKM34Qj2W59bBJ3tf99b7XeT8Gr0k/z5Gl+Q9WAun79Qdvtlv199FD41o5Kz15P8KCHuEfBKF'"</definedName>
    <definedName name="_AMO_SingleValue_671486722_TaskState" hidden="1">"'Partitions:13'"</definedName>
    <definedName name="_AMO_SingleValue_671486722_TaskState.0" hidden="1">"'SASUNICODE7V1Zb9s4EJ7nBfY/GFmgD0U3zn2gFxznKpo4WTtNsU+G4zitsb5iOekGi/3v+3EoWhJ1WJJlye4Sgm2JGs7F4XCGouh39JH+pj71qETP1KExWdSlIQ3oPa3RJq3TBn5LuDOgNsrvcXdA3/juE03ogX6nA5x/pA/0K/1C7+iGWsDxF+oMcNZHTQHbAHQfRwsUXnBPQN2Bagewa1PaAnIHNLeZrqIt8PVtLBV81umEzvCtKFk4P'"</definedName>
    <definedName name="_AMO_SingleValue_671486722_TaskState.1" hidden="1">"'2ZMbeDoAm+H3qDerSbPLuA2gXNjil1AVcFZD5I8AVbwOsC3kGwM7D2GuMa14LUL/J9x9wWUh6DbYayC2i500IEu2uD8jg7xvUNboHWIq7WpZm5Z+u5U8iqw9PisDXqSS11rE1xNcNWE5Md83rLxWBGYvVjaLNsjyyT1KeSt8T1x3ca1xVeKgoWaE5s/0W4DhivHpDdGvR+5UKozpWem84SyPGhOpuWizSZ8li/dAdfOg+aI+8RzjrbjpbhZ'"</definedName>
    <definedName name="_AMO_SingleValue_671486722_TaskState.10" hidden="1">"'3aetqpRlTaLg1q9y7DBBWZ/h7mNx7t5rSviLtUh812yFbZ/GF+Npmvb6y/IcPHlHueZ0dkXMWSwCv9wtPAvMup9w/qGhyceEv+eno1rBwZoVRrGztne+Jzsaut6z1EhSOw6nXY7dK50RUMV2yfquU887nqrSRgQeJ1MraXhKzL0cUx8ivVY8Sqc8qk5QNmS+k1Aoz9CNk4f549q4Wrzi3nvsyerc2Lw1ZV9fszO9O9i9kuErMNURKzr3VEz'"</definedName>
    <definedName name="_AMO_SingleValue_671486722_TaskState.11" hidden="1">"'mvtNH+djmQUaw4Rm0E+Fug89DV/1bQPh3KRzbmq7Ngf/elv0GsCNbZqmhEX9fcz+w7JlYOQscng07UZjSckObBXA8hd7y3laI0zZuPy9nH564F9Z8mhL8Pdt1KvwZ4cimVUXpDQ6x0+zIpW+duyQtGRfnrNZTGEQtaQ/RWl9UnxOjRNweF/Y/DXpLXcDTCJs/pgpbtr/FJESd1L/rPrHPd7j1cmFpLZu0Nwa1hZB7NPUg6fRe594z5N002+'"</definedName>
    <definedName name="_AMO_SingleValue_671486722_TaskState.12" hidden="1">"'TOO1S/u6QWy3Nn43PsPM4/A6/jyu0xnDkIi2vKnZQtW3fq/+eS/wPxOjQkZJT9Uf6fsj6WppNIz93T86xj8nO8FRDJh7VPeYrvA/0H'"</definedName>
    <definedName name="_AMO_SingleValue_671486722_TaskState.2" hidden="1">"'AM2tAmhuF0BzpwCauwXQ3CuA5n4BNA8KoHlYiE/YyImqGJXb9B1lIuLJy8t/R80nYBFU7+3oaNFUHxFfiE8xMr/gXtP+XhQH5VjRl4K+5hhmxPHjBJwli9RUbXeEpmM8wtWQo243liPcqXN5BxiHDCvwiVoPfN2flq+5Iu4xRz8qBq7je4zfEseoL4xZwXi1csqatWbUdaB0nYZJFSb1Fc6V/i7wa+FK1+N3jukuuJ06TNeR1F3fimxBN6S'"</definedName>
    <definedName name="_AMO_SingleValue_671486722_TaskState.3" hidden="1">"'XwhlqDIFbyCTksZiKuPMQImc4rpp9bmmYJoHaLifg36/bIN0lsy5lOVf4vmfYCrd5hz2NzOtW0apkLnmJMq+8Tvka35EeY50Pbz6qZ6NOximh9exSwEy4huj3fXwEbJlec7bYYr9VQq0u8zKY5qAlQJTpFf2GnPuY3tpnFZwFZRVvAiElFZn5JKOhZ0vv6R9YUgX6PcHve0A+onwI6m895/9GcuL2ucn48Y/rrwPhSjhke5Vi4DnMBMtBJl'"</definedName>
    <definedName name="_AMO_SingleValue_671486722_TaskState.4" hidden="1">"'j2M8GylwmW3Uyw7GSCZTsTLFuZYNnMBEs6HO6ZmXQYapr3jDcSDHmG694ztq6Ovw+WSUFd8ijXCfBEP6O0NbaNDo9M7enM4CfAVuyo4pk5lVGynGlt+aKU1dNKjWdtw7RS4dIe4CyOlKRe3DGlcy7ziSHHQOGxW/JINj4v4RxkGfdWce+CvqB/1GLKHI6rjntf58ZyDd2cIfaYF8857P0Yx0lsyfKLxKPt1LGCa3xaHItLnzXJ0UKjuMjHN'"</definedName>
    <definedName name="_AMO_SingleValue_671486722_TaskState.5" hidden="1">"'k/RgnWMczdz24KIZ+PjWZwdODnWGdd6Amyw9qU/UPMHTj1/zqKedzVg6585h5H5i5z3GLCMQy1j1nluMJTM9bz8hPHhruEdP17xrMzbaRZ8O80sRA7U5ZGoxLH/N4bz696vo3Sj4DmoCUzuXOQc1y0b/8848iuZZVb3f5FWZde6vLO81OroIb7fVrqo4Ho8nS/N13PXMOrO8rez5sWiY5YavitL4NGTjeyqbW54DqWVc8wZRD0ve7him5h3'"</definedName>
    <definedName name="_AMO_SingleValue_671486722_TaskState.6" hidden="1">"'HD9DL6sA0zE1IcUVPhXIvFo24Gg/y8wjfASPphtXd3GefSho9awi2fMRVcs9Tqky//qOHkcWFZwLTvssucpzBcxGAJbkK23i1NDX20SvsukxJvXE6mE6SyyuhAynnpK0z9RmrdconovNJeFja0n42F4SPnaWhI/dJeFjb0n42F8SPg6WhI/DJeFDrTtZNCflRKNY2AoL7yje5dE2ff0XX1z+BVz+gUhDjsojUrPR/lHbux7Cgb1xzWyEP41'"</definedName>
    <definedName name="_AMO_SingleValue_671486722_TaskState.7" hidden="1">"'dD5k/jZbUTacy81mu0kEaSlHxii551k+g2ziOUFqzIas4mqmkaM7gPGodjW4p6SzqGlRPUMfYlLGpxdjUprEqY1WZW9WWsSpjVZlb1baxKmNVmVvVjrEqY1WZW9WusSpjVZlb1Z6xKmNVmVvVvrEqY1WZW9WBsSpjVZlb1aGxKmNVC5gF3TB2Zewq0K5mQc5+iug8u4y3rqdqr9duMM/Lu7YnaO+VIp5Ih+09UwQvwjJ+FEa9Tv6df4pZIx'"</definedName>
    <definedName name="_AMO_SingleValue_671486722_TaskState.8" hidden="1">"'C0X0ExthG0c4RZreB+Wyl41HO80LwjX5V6rDMrVCvZjX3paM3yw8WMgOlkac7kP2wNbdg7OQ4fF9ThNyd7Liz+9f899sLemiXmSNYted6jlx7TXeLtSzqXVzR7twy5o4PYNyTbddzuN0bTr9//giu1b4nAJ9b/3ms4w3bdWNwqbj+0//2jckqbXHQ0L32ZiPnEu5wnxqsZr1awV9MjMePfjH9L79/Eez5HkOgEZ5/wuTA+zvi4wn1cUN5t/'"</definedName>
    <definedName name="_AMO_SingleValue_671486722_TaskState.9" hidden="1">"'Jzxc1n4uRrvyWF8nPFxy+Lj5Byn8W/Gv83z1KmKHlilcxJvcZ+ZKM54uLk9nI4lfMeQDuoPSewPIue3peTOu+/hfXl1e9wN+toVPFmD5L4JDdPjTI8rPKbQn0nFjyp+9t6d/9N2tSvMEf1Jy/ZcPd/n2avw1DLZTJi7beP4dH0vOcfq4/lvv09O74ujeJ/lPZN5zXBKybzQJcn/jOq6dtg5deUPq7EDWzmhHlfBx4nfH5EjQl5+L+6YlEw+'"</definedName>
    <definedName name="_AMO_SingleValue_732119577_TaskState" hidden="1">"'Partitions:13'"</definedName>
    <definedName name="_AMO_SingleValue_732119577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732119577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732119577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732119577_TaskState.11" hidden="1">"'M5EFkusE9bTsT3gefJ+TRJYZ7wHj3M5yZddJYikLPlP8O0FNTbqGlKX3fUpsxzFFbMWIc3HO2Mzap6ZYyYmB7FbX23TURp36cMUGMVCyoxTY8uuL8PZllKvSZ4simZvndOxx8V9qpQ+Mqd0nqMi7OqNqTGHgpYRHhWl9Vu+MRJW6rC/pPB7Wm6vBK3OprrEK27a0xAdFk8p9oFxQfbG7dXBhKzSZvkX61wSWfWn4kneab1H4mtPdmlzl7Kb'"</definedName>
    <definedName name="_AMO_SingleValue_732119577_TaskState.12" hidden="1">"'LlXbMOSfRg4rMtPc7/6G7jyuk17BELg0qKfZcNU3vyP/KS/1/vNjTEZRQtUvz7sBp500mk9vTT86xi8nK855P3B9VP2cL3gf0H'"</definedName>
    <definedName name="_AMO_SingleValue_732119577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732119577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732119577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732119577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732119577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732119577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732119577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732119577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779436236_TaskState" hidden="1">"'Partitions:13'"</definedName>
    <definedName name="_AMO_SingleValue_779436236_TaskState.0" hidden="1">"'SASUNICODE7V3pb+I4FPfnlfZ/QKw0H0azpRc9NJcovUbTUhY6He0nRCmdQctVAp2tVvu/78/PcQ7nDiGBWSsCEuf5XX5+fs9xzDv2kf3NRmzISuyZ9dmMGWzAJmzM3rMy22FbbBu/JdwZsx7KH3B3zL7R3QWbs0f2OzvC+Uf2gf3KfmHv2C3rAsdfqDPG2Qg1OWwb0CMcXVB4wT0OdQ+qfcCWLdocch8094iupM3xjUwsNXy22Bm7wLekZ'"</definedName>
    <definedName name="_AMO_SingleValue_779436236_TaskState.1" hidden="1">"'OD8lDD1gGMAvH32BvXuFHmqgNsBzm0LO4eqg7MhJFkAlvM6xjeXbAbsQ4Jo4przOgD+z7j7AsoT0O0TVk6tCh30oYseOL9nx/jeZ7ugdYyrsqWZO5J+YEleB5YhnfVAT3Cpam2OqzmuOpD8lM67Jh4jBLMbS49keyKZhD65vA26x697uDboSlIwUHNu8sfbbUxwlZj0Zqj3IxdKLaL0THQWKMuD5twq5202p7N86Y6pdh40p9QnnnO0HTfF'"</definedName>
    <definedName name="_AMO_SingleValue_779436236_TaskState.10" hidden="1">"'0zZVyooikX/r1yl2mKNsRHAPsTh37jXF/UU5FF+TrLDn0fhqPE3HXH9ZWYIn9yjXsWZX+JzFKvCL3cKzwKz6CfufGDp0zOl7eTqyFWysWWHkO2u753uyo6HqPUuNJLXjYNqV2L3SHgFlbJes79r13OOpLG2H4LEztZKCp0TcizH1MdRrxaN0TqPqHGUT4juawoJG8Ssr0/Tb31/VebgO7XzNG//G1fYN9fJTV/bnxOauKXxC2cwI79E/pKx'"</definedName>
    <definedName name="_AMO_SingleValue_779436236_TaskState.11" hidden="1">"'fgamFmNK+J2M3550RymcmDyLSDc607Ui46qh7h7venQxnZms0UuJ+MGW+BdzUlFVoZkrfTeonhjlTK2aJg7NlO0qT2m0rswS2J1Fb3K39OG3iHAfE7MSCemnDoyXO37NZp0afKY5sWpOX3uLgO9FOHbpWuUvSinFxRrWexMBrCVsI1/qq+hofReL2tKD/cVBb6gqeiNv7KauRVXtbTEC0mPyX3QWNCTa3bi4MpWWT9EK/duAyTy2vkU7nLe'"</definedName>
    <definedName name="_AMO_SingleValue_779436236_TaskState.12" hidden="1">"'o5E9pps8ecOYnsc9esS7Lcm/hsG4/z78BbuHJ6Cnt+wqCaYpdlw9Sb/A+65P9CvAUNcRlFXxT/qayOs+kkUvP69DyrmLwc7/pE+UHtU7HwfWD/AQ=='"</definedName>
    <definedName name="_AMO_SingleValue_779436236_TaskState.2" hidden="1">"'nQJo7hZAc68AmvsF0KwWQPOgAJqHBdA8KoDmcSE+YTsnqnxU7rHvKOMRT15e/jtqLoCFU30wo6NVU31CfME/xcj8gnsd83tVHFRiRV8SukkxzJTixzk4SxapydrOCE3FeIKrCUXdTiwnuNOi8j4wTgiW4+O1Hul6ZJWXHRH3jKIfGQO38D3Db4li1BfCLGHcWjknzRoRdW0oVadBUgVJfYNzqb8r/Bq4UvX4nWK6K2qnPtG1JXXWN0Jb0An'"</definedName>
    <definedName name="_AMO_SingleValue_779436236_TaskState.3" hidden="1">"'ppnCBGhPg5jJxeQyiwu88BsgZjKthnhsKprmvtisJ+Pfq1k93yaxLWs4Nvh8ItkZt3idPI/K6TbQqkUteo8wtr11epjvCY2zR4c5H1WzUzjgFtJpdcpg51eD9foQPh62w15QtdslvlVBrQLyMrRy0BIgKe8V+Q859yt6aZzWc+WUVb3whBRWR+SSjoWZL79k/sKQa9HuG3/eAfEL5BNTfus7/DeXE6XOT8eMd11/7wpVwiPYqxcBznAmWo0'"</definedName>
    <definedName name="_AMO_SingleValue_779436236_TaskState.4" hidden="1">"'ywHGaC5SATLNVMsOxngmUvEyy7mWDZyQRLOhzOmZkoDG4vGc/jT2gm68E1hm6OX/eXSUJd02jW9/E4P6O0DbKBPo1APWsG8BNga2b08EycimhYzKh2PdHI5mmlQbOzQVqpUekQcAZFREIvztjRPhd5w4RineAYLXnEGp+XYA6yjG/ruHfFvqB/NGLKHIyrhXtfl8bShG4uEGMsi+cS9n6K4yy2ZPlF3OF2altBE58uxdzCZ81ztNAwLvKxz'"</definedName>
    <definedName name="_AMO_SingleValue_779436236_TaskState.5" hidden="1">"'XO0YAvj2e3StsDj1vh4VmcHdi51QbUWgPXXvvAHcp7ArufNTeRzrTZs/TPlKiJPEfMbY5JxomTGKs9tghI5nZufID6cNdzjxyuafXlrZbt3VgbBc50BjUQlivG/EZxX914dpRsFL0GNY3LmHJe47pr4f8aRX8ossrf/i7Qyi1bljfJSm6OH+H5b6qKG65k1L5qv525g1I3yt1HzX+ExSwPftTXw6MlGdtk2tzRX0s055vSjnpc93JBNLDuO'"</definedName>
    <definedName name="_AMO_SingleValue_779436236_TaskState.6" hidden="1">"'X6CX1YDplHUgxQ0+Nci8WTZgaz/LzCN4BA+nG1d3cZ5xSGj5TCLZcxBZyzlOyTLvOo4hRRY1nHNORyS5zHM5zLYPluQrauLUUNfVhK+mGRIm+WTq0ZoN5ldchnNXSdpnZ1HrMornYmdN+NhdEz721oSP/TXho7omfBysCR+Ha8LH0ZrwcbwmfMj1JavmpJJoFAtaSeEexQc02qav/+KJy7+Ayz8QaYhRecrkbLR31Have7Bhbx0zG8FPXbc'"</definedName>
    <definedName name="_AMO_SingleValue_779436236_TaskState.7" hidden="1">"'C5k/DJXXSqUU+s5U6SEMpLF5RJc/6SXMPxwlKGyZkHUcnlRSdCM7D1suolpLOopqgeoY62qa0Ta3Gpna0VWmrytyqdrVVaavK3Kr2tFVpq8rcqva1VWmrytyqqtqqtFVlblUH2qq0VWVuVYfaqrRVZW5VR9qqtFVlblXH2qq0Va1gFnRb25W2K1+7ioKMfopoP7uMt66nbq7XbhPP67u2x2+PlSKeSAftMVMEL9wyfhRGvcW8O/wUs0bAb1'"</definedName>
    <definedName name="_AMO_SingleValue_779436236_TaskState.8" hidden="1">"'+CYmzDb4cIvVrB+baS/6hne6FlR746G5LOjECtZDf2paMV5YeLGQHTydKJ5D9oDW3QOzk2H1esT29ODh1YvOv/h+SF3TVLxJGoW3K9Ly88prPE3ZdULm9Y9K4YYucGvj9Ituu4nW+Mpl+//wVXcn8Sjo+v/31QcAbtrrG6VdxeaO/7R5WUNrnqaF74Mh7z8Xc5z7RX016tYK+mRmLav2n/lt6/8fd8TiDRGc4+4XOlfZz2cYX7OL+8W/s57'"</definedName>
    <definedName name="_AMO_SingleValue_779436236_TaskState.9" hidden="1">"'eey8HMN2pND+zjt49bFx4k5Tu3ftH9b5qlTHT2wzi4Zf4v7Qkdx2sMt7eFULME7hvRRf8L4/iBifltIbr/7HtyXN7fH3aKv3cCTtZnYN6Gte5zucYXHFOozqfhRxc/eu/N/2i53hTlhf7J1e66e7/PsTXhqmWwmzNm2cXy6upecbfXx/LfXJ6f3xWG8R3nPZF4zmFIyL3TNxH9DDRw77Jw78ofN2IGtklCPm+Dj+O+P0BEhL78Xd0xKJp/q'"</definedName>
    <definedName name="_AMO_SingleValue_805804074_TaskState" hidden="1">"'Partitions:11'"</definedName>
    <definedName name="_AMO_SingleValue_805804074_TaskState.0" hidden="1">"'SASUNICODE7V1bb9pIFD7PK+1/QFlpH6puSMhd24sIpElVSligqfYpooRs0XJJsWk3Wu1/32/OeHzDNrYxNqARAuzxmXOZ+ebM8cx4/Ire0j80phGV6DsNaEYGDWlKE3pNe3RI+3SA/xKuTKiP9AdcndBffHVOJj3Sb3SO47f0hn6mn+gVdakHHn8jzwRHY+QUtB1Qj/HpQcIzrgmqL5A6AO2eLVtQHkPmEctVsgW/scWliu8+XdE1fpUkA'"</definedName>
    <definedName name="_AMO_SingleValue_805804074_TaskState.1" hidden="1">"'8d15tQHjyH4Dugl8t357DkB3SF4HtjcBVUNmo1gyRy0QtcJfoVlM3AfMUUL50LXIfh/wNVnSJ5C7oC5CmknKIMByqIPzb/QBX6PqQJZFzjbs0vmjq0f2pbXwGXER33Ik1r6S83EmYmze1he5+OexceI4Ozl0mfbvrFNsjyFvU2+Js77ODf4TEkwkNO09BP1NmG6ckx5M+T7kYukNkv6znLmSMtDpmmnizoz+ShfuRPOnYfMJ24T33PEjlfi'"</definedName>
    <definedName name="_AMO_SingleValue_805804074_TaskState.10" hidden="1">"'HuxHSANtRtRKnapc9otIkRRtUu+8m7NXc7T1amH4EBUHL94WGVTbwvInG+XhNRK9n56o4SnvJNcn932FwsZHvpMqQTvJT5Z/3Df27ePMjWqT3PfyXZL7hRpW6ak3xCR/M+A+SmhEcodDg+R7Dv39QjqL/HFrep39nBY1rgT08mH1U7b5vaH/AQ=='"</definedName>
    <definedName name="_AMO_SingleValue_805804074_TaskState.2" hidden="1">"'YQEyKwXIPCpA5nEBMk8KkHlagMyzAmSeFyDzohCfcJCTVNEr9+kr0kTEk5eX/4qcc3ARUh+s6GjdUr8hvhDfvK1VctdV1uVYMZeibnHk8sRRo4koL1l8pnK74zI/Rxn1fkSal4+TvsdXpJX7/PFGzv642YmNJbU/DhY0JucQuo7xFbRlesFxbY/LuoRcQ9ZlYkfLJVCU6Vf6BXcHdfrdOqriKCj+eRlIKaXIGC2ZDH9c95r+pQauXCLyb+D'"</definedName>
    <definedName name="_AMO_SingleValue_805804074_TaskState.3" hidden="1">"'sV6BmDhqTcznH/0Vq4sZJMn0WPdCLQLoSPrK+4msczqnEdef3B/E5l2LYcrEzlpzvjCVnO2PJ6c5YcrIzlhzvjCVHO2NJZWcsOdwZS7bXDvd43zZY4Y3Z/THzJc6mPD7tjpgVVZOtGHC827dHRt+DtmpF7WJkWd0vCEkyqpT3WjN71DBcfpPHh8PkVzl1BDoRRRqWBg2OkQd8v+Icy3uYKZdPfPm3OFZ3Hw2WYabWJVwDJd0tzYi8W3JTev'"</definedName>
    <definedName name="_AMO_SingleValue_805804074_TaskState.4" hidden="1">"'Wp4VqDPuF+phnT5nBebVz7vDKXFsrmGjhclc8NkFXH5yq2ZeUEJVqOVffpcOqgoIVvD9IH1t2PmSNCo7TIB5vvUINt+L7uylgQvi0+n/xwEO0vb5D7AWnq3v8G3x6nzCL9Qzb1r6RWcT6zx3ryRUATrTeL+hderonf6gZiINoXqFrocg/cy7mXCpKeV83fcu2vWvPX8CBVcKrTPay4xbcKm7cLA07pZxmrdJhOrhBIIjdu2cUZoVXUbb6Wd'"</definedName>
    <definedName name="_AMO_SingleValue_805804074_TaskState.5" hidden="1">"'JZd5XKP4qq0xblnkXqH2m+zpmO2XMWgguYggEvyVQBxcvjXAkSvABgxJzWu/miPC4szYcM7T0raUf9lc8nFa3G4IXpUNkSPow3R43hD9DjZED1ON0SPsw3R43xD9LjYED3UnPi6NSkn6sXC5oC9vfiQe9v0+Z8X4vJP0PIPRBqyV36yR4oWe23vrK1D26U486/7ISMu0Za65VSXzt6qMkgjKSpe8Vue9ZxzH59LpDYtyho+96msuF+iedRs'"</definedName>
    <definedName name="_AMO_SingleValue_805804074_TaskState.6" hidden="1">"'vx8p6RDVgtQr5NGY0phaD6YONao0qjJHVUWjSqMqc1QdaVRpVGWOqmONKo2qzFF1olGlUZU5qk41qjSqMkfVmUaVRlXmqDrXqNKoyhxVFxpVGlVrGAU90LjSuArE1TLK5bOIztxlvHU9NWuFZ4d13ty1PUH7QhQxIx22L0YRughk/ChMepsWdyUpZo1A0FPVxWAj6Kl2vVrB/XxDcK/neKFVe74ajbjMjNBSya7vSydrmR8upgdMZ8v9Uv3'"</definedName>
    <definedName name="_AMO_SingleValue_805804074_TaskState.7" hidden="1">"'D1tBe8/kcKf51LUqPBg34qaaRi4uyp43fGf5F6xparcfJWWKNZN6S5yks6THdKd625Nfylpat9+7gmqC9BHW267jdT3MZbIv0MclWcX/C2SPrOGZ+Yv3vg4/nI8n16fmt4l6kdvDg0KTD5LqjeenLRMwnnv660l5Ne7WCvZo/EtP+Tfu39P5NPOdzCYuucPQe34b2cdrHFe7jgu67tZ/Tfi4LP9fkp/i1j9M+blN8nBzj1P5N+7dVZp1qaI'"</definedName>
    <definedName name="_AMO_SingleValue_805804074_TaskState.8" hidden="1">"'E1uiHxFPe1juK0h1vZw/m5hO/CMUD+KYk9N+T4trTcefY9vC1vb4vroq3dwpN1SO6b0NEtTre4wmMK/5xU/Khi11t3/rPtaleYS/qTNm1ePd/57G2YtUw2Euau2zg+Xb3XpYMy++Dx4/H896JPTu+Lo3Rf5j2Tec0oSduxYkb8/4j0eHm167g+N5l9/ja7rVaWfRYF136N+0YTaWOme4iluXsvJdEe9iL5tRiF/YUSX09LurfWF5Y9PWo8K'"</definedName>
    <definedName name="_AMO_SingleValue_805804074_TaskState.9" hidden="1">"'1WOrt0XJCsLJ5/bQzmpnQg+TmRX8vEpsfYDjoUeI1EQT9I7jmtMpE1Z7+US5hx9NezINGiPWH+ZR5ehE98t9pdxS/uWxBu86p5o0c3Nm3PK1HtWBPkFOFK2fganNvog55ry9e4rY6TPLB1kzxgemTs9ZwV6nrry34FicfezmVUjzRX4P1i2d0H7ZNksS+iJf1vcjgxrhEeOLoVH2eK9Z88uHnV+I5v77sIZNfLXvLcWwtLXhQqxK3BcTITt'"</definedName>
    <definedName name="_AMO_SingleValue_825207699_TaskState" hidden="1">"'Partitions:13'"</definedName>
    <definedName name="_AMO_SingleValue_825207699_TaskState.0" hidden="1">"'SASUNICODE7V1ZbxpJEO7nlfY/IFbKQ5Q1vg/lEsZXFIxZcBztE8IYJ2i5woC91mr/+35dPT1Hzz0MM5BtjYA5quvq6qrqY5p37CP7m43YkJXYE+uzGTPYgE3YmL1nZbbDttg2fkt4MmY93H/A0zH7Rk8XbM4e2e/sGOcf2Qf2K/uFvWO3rAscf6HMGGcjlOSwbUCPcHRB4QXPONQ9qPYBW7Zoc8h90NwjupI2xzcysVTx2WLn7BLfkpKB8'"</definedName>
    <definedName name="_AMO_SingleValue_825207699_TaskState.1" hidden="1">"'zPC1AOOAfD22RuUu1PkOQDcDnBuW9g5VA2cDSHJArCc1zG+uWQzYB8SRBPXnNcB8H/G0xdQnoBun7ByagfQQR+66IHze3aC7322C1onuCpbmrkj6QeW5DVgGdJZD/QEl6rW5ria46oDyc/ovGviMUIwu7H0SLYfJJPQJ5e3Qc/4dQ/XBl1JCgZKzk3+eL2NCa4Sk94M5Z5zodQiSk9EZ4F7edCcW/d5nc3pLF+6YyqdB80ptYmnHG3HTXGn'"</definedName>
    <definedName name="_AMO_SingleValue_825207699_TaskState.10" hidden="1">"'4B5ice7ca4r7i3IoviZZYc+j8dV4mo65/rKyBE/uKNexRlf4mMUq8IvdwrPArPoJ+58YOnTM6Xt5OrIWbKxZYeQ7a7vHe7Kjoeo9S40kteNg2pXYrdKOgDK3S9Z27XLueCrvtkPw2D21koKnRNyLmPoY6rXiUbqgqDrHvQnxHU1hQVG8bvU0/fb3V3UerkO7v+bNf+Nq+4Za+Zmr9+fE5i4pfELZ7BHeo31IWb8CUws5pf1M5m7OJyPcn5k'"</definedName>
    <definedName name="_AMO_SingleValue_825207699_TaskState.11" hidden="1">"'8iEw3uKdtZ8J74HPfUf4OEN7dDGdmjTSWwP9gyn4L2Kkps9DQlL6b1F4Mc8RWjBYH95rtbE1qua2MFtgeRa15dy3EqRtnPBCjFAtqrQ2Ppjh/T2aZKn2mOLKpVX73FgffkXbq0LfKXZKajIszqvYkBl5K2EO41lfV5ng0idvigv7PQa2pOjwSt/kzViXL9taYgGgx+W+zC4oNNrduLgylZpO2Rr+64HJPLQ+STu8taj0T2nWzx5z9E9nurl'"</definedName>
    <definedName name="_AMO_SingleValue_825207699_TaskState.12" hidden="1">"'mX5Lk38dl2Huefcrdw5fQY9liFQSXFjsuGqTv5L3jJ/5F3CxriMor2KP5fWI256SRS+/jpeVYxeTne9cn4g+qnYuH7wP4D'"</definedName>
    <definedName name="_AMO_SingleValue_825207699_TaskState.2" hidden="1">"'AJq7BdDcK4DmfgE0DwqgeVgAzaMCaB4XQPOkEJ+wnRNVHpV77Dvu8YwnLy//HSUXwMKpPpjZ0fJUK7GyDwndpBg+pfxpjnwnWaYiSzszFBXjKa4mlHU6sZziSYvu94FxQrAcHy/1SNcj637ZkXHOKPrLHLCF7xl+S5SjvRBmCePWygVp1ogoa0OpOg2SKkjqG5xL/dXxa+BK1eN3ymnqVE99omtL6ixvhNagE9JN4RIlJsDNZeLyGESFP3k'"</definedName>
    <definedName name="_AMO_SingleValue_825207699_TaskState.3" hidden="1">"'MkDMYV8M8NxRMc19tVxLw79Wtn+6SWZe0nBt8PxBsleq8Ty1N9Gs20apEX+oa99zy2vfL9ER4jC063P0xtTdm97gEtNq74jBzKsHb/QgfDlthr6m31CVvWUKpAfEytvpgJUBU2Cv2G/qcZ+yteVbFmV9W/cYXUlARmX8yGmpv4T37B5ZUhX7P8fsekD9wfwLqb13n/4Zy4vS5yfjxxrXXvnAlHKK+SjHwnGSC5TgTLEeZYDnMBMtBJlj2M8'"</definedName>
    <definedName name="_AMO_SingleValue_825207699_TaskState.4" hidden="1">"'GylwmW3Uyw7GSCJR0O58hEFAa3l4zn8Sc0kvPgiqGb49f9ZZJQ1xTN+j4e52eUtkE20KcI1LNGwD4BtmpmD0/EqciGxYhi15ONbJ5WGjQ6GaSVKt0dAs6gjEjoxZk72uei3zChXCc4R0uescbnJZiDLPPbGp7V2Re0j0ZMmYNxtfDs69JYmtDNJXKMZfFcwd7PcJzHliy/jDvcTm0raOLTpZxb+Kx5jhYaxkU+tnmBGmwhnt0ubQt1mgmJi'"</definedName>
    <definedName name="_AMO_SingleValue_825207699_TaskState.5" hidden="1">"'2d1dmD3pS6p1AKw/toX/kCOE9jlvH0TOa/Thq1/pr6K6KeI8Y0xyThResYqz22CEn06Nz9BfDhLuOPHKxp9eWv1du+sHgTv6wwoEpUox/9GcF7de3WULgpegRrH5OxzXOG6a+L/GSO/lFn03v4v0spetCpvlJfaHD3E99tSF1Vcz6zR2Hw9dwNRN8rfRo1/hecsDXxX18CjJ4vssm5uaaykm3PO6Uc9L3u4IZtYNo5fopVVgemMdSDFDT5V'"</definedName>
    <definedName name="_AMO_SingleValue_825207699_TaskState.6" hidden="1">"'yLxZNmBrP8ueR3AED6cbV3dx5jgktJyTSDYPIks545S8513HMKTMoopzzumIJJf9XA6z7YMl+YqSOCXUdSXhq0mGhEnOTD1ao8H8istw4bqTdr4sal1C8VzsrAkfu2vCx96a8LG/JnwcrAkfh2vCx9Ga8HG8JnycrAkfcn3FqjmpJIpiQasn3FF8QNE2ffkXT17+BVz+gUxDROUpk6PR3qjtXvdgw946RjaCZ123AsZPwyV10qlGztlKHaS'"</definedName>
    <definedName name="_AMO_SingleValue_825207699_TaskState.7" hidden="1">"'hFJavqJJnPdPcw3GKuw0Tsoajk0qKTgTnYetlVEtJZ1FNUD1HGW1T2qZWY1M72qq0VWVuVbvaqrRVZW5Ve9qqtFVlblX72qq0VWVuVQfaqrRVZW5Vh9qqtFVlblVH2qq0VWVuVcfaqrRVZW5VJ9qqtFWtYBR0W9uVtitfu4qCjJ5FtOcu463rqZnrtdvE8/qu7fHbY6SIGemgPVaK4IVbxnNh1FvMu8NNMWsE/HZDKMY2/HZI0KsVnG8r+U'"</definedName>
    <definedName name="_AMO_SingleValue_825207699_TaskState.8" hidden="1">"'c92wstG/lqbEg6MwK1kl3sS0cryg8XEwHTydKJ5D9oDW3QOzk2H3XWpzcnhw4s3vX/Q/LC7pIl4kiULbnelxce03nH3ZZULm9Y9K4YYucGvj9Ituu4nW+Mpl+//wVXcn8Sjo+v/31QcAbtrrG6VdxeaO/7R5WUNrnqbF74Mp7z8Xc5z7VX016tYK+mZmLav2n/lt6/8fd8TiHROc4+4VPXPk77uMJ9nF+/W/s57eey8HMN2pND+zjt49bFx'"</definedName>
    <definedName name="_AMO_SingleValue_825207699_TaskState.9" hidden="1">"'4kxTu3ftH9bZtaphhZYY1eMv8V9qbM47eGW9nAqluAdQ/ooP2F8fxAxvi0kt999D27Lm9vibtHWbuDJ2kzsm9DWLU63uMJzCnVOKn5W8bO37vxn2+WuMKfsT7Zu8+r5zmdvwqxlspEwZ93G8enqXnK21cfz316fnN4Xh/Ee5T2Tec1gSsm80DUT/400cOywc+HoP2zGDmyVhHrcBB/Hf59DI0Jefi9uTEomn+rTNlXKiiKRf+3XKHeY496I'"</definedName>
    <definedName name="_AMO_SingleValue_921006515_TaskState" hidden="1">"'Partitions:11'"</definedName>
    <definedName name="_AMO_SingleValue_921006515_TaskState.0" hidden="1">"'SASUNICODE7V1Zb+JIEK7nlfY/oKw0D6PZkJBbO4cI5BgNQ1ggGe0TYgjZQcs1YDITrfa/79fVbl9gYzvGdlALAXZ3dR3dn6urD9tv6QP9pBENqUCP1KcZzWlAExrTO9qhfdqlPfwXkDOmHtLvkTumvzl3QQY90O90iuMP9J5+pV/oLbWpCx7/oMwYRyOUFLQtUI/w6ULCE/IE1VdI7YN2x5ItKA8h84DlKtmC38jkUsZ3ly7oCr9K0hzHV'"</definedName>
    <definedName name="_AMO_SingleValue_921006515_TaskState.1" hidden="1">"'ebUA48B+PbpDcrdeew5At0+eO5Z3AVVBZoNYckCtELXMX6FZTNwHzJFA+dC1wH4f0LuEyRPILfPXIW0I9RBH3XRg+Zf6Qy/h1SCrDOc7Vg1c8fWDyzLK+Ay5KMe5EktvbVm4MzAWQeWV/m4a/KZB3B2c+mxbd/ZJlmfwt4654nzHs7nfKYkzFHSMPUT7TZmumJIeTOU+5GKpCZLemQ5C6SlIdOw0kWbGXyUrtwxl05D5pSviccUseOWuJ+B'"</definedName>
    <definedName name="_AMO_SingleValue_921006515_TaskState.10" hidden="1">"'PVd0qXDxmePpArST/GTdh31z1S7OnGg2yDmia5N8ctzcrDn1roDob8jaRQ0NaWiO6uX7vrw+Pp5F3uglvs5eTssal1bEjn7tU7T4vaf/AQ=='"</definedName>
    <definedName name="_AMO_SingleValue_921006515_TaskState.2" hidden="1">"'zFIGMg8ykHmYgcyjDGQeZyDzJAOZpxnIPMvEJ+ylJFX0yj36hjQR8aTl5b+h5AJchNR7MzratNTviC/EN21rldxs6voJeR3zN0vZm7K+GCriVNQNjtumHDMb0CxadKpKO6NSL0cZ839GmpuPnb7DOdLKXf64xw3eUYM9MpDU3lGAoDG4hNB1hK+gLdJrjuq7XNcFlBqwLmNrrFAARZFe0W8YG1XpD/OojKNV0d+blZRSioxQo8nwRrXv6F+'"</definedName>
    <definedName name="_AMO_SingleValue_921006515_TaskState.3" hidden="1">"'qIecc454azl7hmlmAxuBS9vF/gZo4cRJNn2X/+3olXQEf2V7hNfbnVOC283rD8JwLIWw52xpLTrfGkpOtseR4ayw52hpLDrfGkoOtsaS0NZbsb40lL9cO52znS7DCHbN7Y+ZznE14dt4ZMSuqOlvR53i3Z80LfwRt2Yzaxby6Gi8ISTKqlCPNmTVn6i+/zrPjfvLLnDoEnYgi56YGNY6R+zxesY/lGGbC9RNe/g2O1eijxjKM2Lr4a6CkO6'"</definedName>
    <definedName name="_AMO_SingleValue_921006515_TaskState.4" hidden="1">"'XNA0dLTkq3PhXk1egW45l6SJv9eTWR9+XZXBqomyvg8Ll8roGsKj4XoS0rRqjRYqi2j4dTGwUNfLuQ3jdHP0aKCA3SIh1sXqIFm/B97WdjQfi28HzSw0Gwv7xG6XukqbH/Nb5dTpkF+odk2l9JLeN8Zs31pIuAOq7eJNpfeLk6fss5xECwL1Ct0OYeuJtyL7VKelotf8Ot/9yWv4IHKYNTlTqw4gbfMmx+WRiwaz/JWKXFdHJ/RBS5Yesuz'"</definedName>
    <definedName name="_AMO_SingleValue_921006515_TaskState.5" hidden="1">"'Aytom5yXtQ9BqqUcxZXpS2vvIvUO7R+kzUdseUqBhU0eyu4RN8DEaaEdydE8P6HIXNS8+oP1rywOBM2XLpS4s78r1tJz16L/ZzoUcqJHgc50eMwJ3oc5USP45zocZITPU5zosdZTvRQOwI2rUkxUi/mtw7s7sUH3NvGL/+0FJffQss/EWnIXnlqzRQt99ruVVubtk1h1l93fWZcgi11yimvXb1VdRBHUlC84rU86TXnHj7nSK2blBV8OrGs'"</definedName>
    <definedName name="_AMO_SingleValue_921006515_TaskState.6" hidden="1">"'6KzRPGi134uUeIhqQOoFymhMaUxtBlP7GlUaVYmjqqRRpVGVOKoONKo0qhJH1aFGlUZV4qg60qjSqEocVccaVRpViaPqRKNKoypxVJ1qVGlUJY6qM40qjaoNzILuaVxpXK3E1TrK9auI9tpluH09FXOHZ4t1zu/enlVPxchiRdrvqSBZ6CKQ8SMz6U1afiZLNi2y6k56vUfAeVfB6r7Gvvaf299UaMh1NvetleR6nHiy1nm/bPqdeLZ01ur'"</definedName>
    <definedName name="_AMO_SingleValue_921006515_TaskState.7" hidden="1">"'vt3P1is8XSPHuJlF61KjP9xINHVyUPU38zvAvrq6BefXYJQuskSxbcN37JP2UM8V9LXm1vKF1u6xbyBO056BOdve08x6qOdsifUy0vdO3OHtgHUfMT+y6vffwfCC5Kzy9vdPL1DYebJp4mNx0DC19mYi0xD1XF9qraa+WsVfzxj/av2n/Ft+/ibtrzmHRBY4+4lvTPk77uMx93KrRrvZz2s8l4efqfO+89nHax+XFx8mZRe3ftH97jn+7hm'"</definedName>
    <definedName name="_AMO_SingleValue_921006515_TaskState.8" hidden="1">"'23/ARzce90S3s47eEy93DeGfLwPs7/ORt96Doh8VQNOZcua9m+u93fb+Tp6k5/xU09GeKc/qK8ra2lu6b1EtZQoo3LnW0bxqerN1u0UGefXH48nP9e9snxfXGQ7uu8ZzSvGSQpL6vmRYeP9y9XYa9qIG3EdPehrljnkzhETe4E8muw/r0lf7KZNuiYu1OKLl8czkpVom15kWh1YZdzYttObQXwsWOCgodPgbXvcy/6ENgzhZN0yT2igbQJ6'"</definedName>
    <definedName name="_AMO_SingleValue_921006515_TaskState.9" hidden="1">"'x1FQnFN3dg9/rIHDVuLNyTealN1xQ9Obu6SE6beMWOKr8CHsuELODXhlew8dfU7c0ZIn5k6SF/pH6vZvrTkKHuH3OXn4czMWq7H5H1v2twG3dS0VdbMlH8bfF3MzZGHHPX4x1viHUBPDh5VfjuRM860RzPeFnfXvl/6ptAgnhEZFgt+z5L0IqOGa0C0SJXKXO/LCJEUTVLvf1qwl7K1dWsx9yBpHU7cV9eqlhZWTy1k+7dG8JOVROtO+JlC'"</definedName>
    <definedName name="_AMO_SingleValue_991905274_TaskState" hidden="1">"'Partitions:13'"</definedName>
    <definedName name="_AMO_SingleValue_991905274_TaskState.0" hidden="1">"'SASUNICODE7V3pb+I4FPfnlfZ/QF1pPoxmS+ldzSUKPUZDoQudjvYTopTOoOUaAp2tVvu/78/PcQ7nIAkhAdaKgMR5fpefn59fHPOOfWR/syEbsAJ7Zj02ZQbrszEbsfdsh5XYLtvDbwF3RqyL8kfcHbFvdHfOZuyJ/c5Ocf6RfWC/sl/YO3bHOsDxF+qMcDZETQ7bAvQQRwcUXnCPQz2Aag+wOxZtDnkImgdEV9Lm+IYmljI+u+yCXeFbU'"</definedName>
    <definedName name="_AMO_SingleValue_991905274_TaskState.1" hidden="1">"'jJwXiVMXeDoA2+PvUG9e0WeI8CVgHPPws6hKuBsAEnmgOW8jvDNJZsC+4AgbnHNee0D/2fcfQHlMej2CCundgQd9KCLLjh/YGf4PmT7oHWGqx1LM/ckfd+SvAIsAzrrgp7gUtXaDFczXLUheZXOOyYeIwSzG0uXZPtBMgl9cnnrdI9fd3Ft0JWkYKDmzOSPt9uI4IoR6U1R72cmlJpE6ZnozFGWBc2ZVc7bbEZn2dIdUe0saE6oTzxnaDtu'"</definedName>
    <definedName name="_AMO_SingleValue_991905274_TaskState.10" hidden="1">"'ImTl96KOSfHkU33apkpZVCTyb/0KxQ4zlA0J7jES5869pri/2AnFd0tW2PVofDWepm2uvywuwZN7lGtb2RWes1gFfrFbeBqYVT9h/3NPm44ZfS9PR7aCjTUtjHxnbXe+Jz0aqt7T1EhcOw6mXYzcK+0RUMZ28fquXc89nsrSVggee6ZWUPAUiHsxpj6Feq1olC5pVJ2hbEx8L6Ywp1G8Zs00/f4ZQNV5uA7t+Zo3/o2q7Qb18qpr9ufE5q4'"</definedName>
    <definedName name="_AMO_SingleValue_991905274_TaskState.11" hidden="1">"'pfMKOOSN8QP+Qsn4FpiZiSvuejN2cd4Yon5o8iEg3eKZtR8IH4LPkqH8PCO9uhlOzRepL4H80Zb8D7MSUWWhoQt+31F8MM2MrssXBs2Y7WpNabinZAtujqC3vboUobeMcD0SWYk69te7RFOfv2axTps8ERzqtykvvcPAdaScOfavcxWnJqDgXtZ7EwGsJewjX+qr6HB9Nova4oP9zUFuqBo/Ebb7KymTZ3hYTEE0m/518TmODza2bC0Np2b'"</definedName>
    <definedName name="_AMO_SingleValue_991905274_TaskState.12" hidden="1">"'i90a8tuNwTy4Mk03uTes+Ydt3sMuf8RPa7G9YheR5MfLadR/ln9V1cOT2GnaswqKbYcdkwdSf/NTX+P7jvQkNcRtEfxf/Rq2NuMonUOX5ynlVMXo73fSL+oPYpWvg+sP8A'"</definedName>
    <definedName name="_AMO_SingleValue_991905274_TaskState.2" hidden="1">"'iqUcaO7nQPMgB5qHOdA8yoHmcQ40T3KgeZoDzbNcfMJeRlT5qNxl31HGI56svPx31JwDC6f6aEZHy1MtRoo+JPQtjeETip9miHfiRSqytjNCUTGe42pMUacTyznuNKm8B4xjguX4eK0nuh5a5TuOiHNKo7+MAZv4nuK3QDHaC2GWMG6tXJJmjQV1bShVp0FSBUndwLnUXw2/Bq5UPX6nmKZG7dQjurakzvpGaAs6Id0UrlBjDNxcJi6PQVT'"</definedName>
    <definedName name="_AMO_SingleValue_991905274_TaskState.3" hidden="1">"'4nacAOYNx1c1zQ8E089V2MQb/Xt366S6edUnLaeD7kWDL1OY96mliXrOJViXmUjcoc8trl+/QHeExdulwz8fU2Zg94xLQ6uyKw8yoBu/3Q3w4bJG9ptlSh7xlAbX6xMvImoMVAFFkr9hvmHNW2VvzrIwzv6j6jS+koCIi/3g01NnCe/YPLKkM/V7g9z0gf6B8DOpvXef/hnLi9Lnx+PGOa6994Qo4RHtF5zgYU4HaTh1lomMuRJDlbGskOd'"</definedName>
    <definedName name="_AMO_SingleValue_991905274_TaskState.4" hidden="1">"'0aSU62RpLjrZHkaGskOdwaSQ62RpL9rZGktDWSbK4czizyJkjhjqqjzRDGlPl/dM25Nmce4C+ThLqh2U/PJ0LdRmnrZIc9mrF0rScmnwBbNmebz8SpyJ5wXsS8wD173Tyt1OlpVpBWylQ6AJxBM2ihF2euwT4XeaYx9bvgOX38DEd0XoI5SDMfUsG9GvuC/lGPKHMwribufV0ayy10cwX/tiyea9h7FcdFZMmyy9CE26ltBbf4dChHI3zWL'"</definedName>
    <definedName name="_AMO_SingleValue_991905274_TaskState.5" hidden="1">"'EMLDeMiG9u8RAs2MabeLW0LfMyMjmd1dmDn3q6o1hyw/toX/kDmle163lyWXAfQgq1/ptyWyGuJfPiIZBwrmVSV5xZBiRygm58gPpw13OPHK8rWv7Wyo/dWxonnxvo0EhUoJ/SN4Ly69+oo2Sh4DWockzNHdY3rjol/G0d+KbPI9v1fpJVZV1XeRV5qc/QQ3W9LXZRxPbWe3mXruesYdRf520XPS8Jjljq+y2vg0eON7LJt7mie1sk45vSj'"</definedName>
    <definedName name="_AMO_SingleValue_991905274_TaskState.6" hidden="1">"'npU9NMgmlh3Hr9DLysBUZW1I0cCnDJk3ywZs7ac58wgewcPpRtVdlGfiElo+w4733FzWco5Tssy77m1AkUUZ55zTIUku57kcZs8HS/wViFFqqOsQw1cfDgiTXMnwZD095FdchktXSdL1FYvWseXPRWlN+NhfEz4O1oSPwzXh42hN+DheEz5O1oSP0zXh42xN+JDr8VbNSTHWKBa02s49ivdptE1e/8UTl38Bl38g0hCj8oTJbLR31Havk7N'"</definedName>
    <definedName name="_AMO_SingleValue_991905274_TaskState.7" hidden="1">"'h7xyZjeBVOrsB+dNwSZ10+Nqn8DU+UgdJKIXFK6rkaa9M6uI4R2ndhKzgaCeSor2A87D1laqlJLOoW1C9QB1tU9qmVmNTJW1V2qpSt6p9bVXaqlK3qgNtVdqqUreqQ21V2qpSt6ojbVXaqlK3qmNtVdqqUreqE21V2qpSt6pTbVXaqlK3qjNtVdqqVpAF3dN2pe3K164WQS5+img/u4y2rqdirtduEc/ru7bHb0+qPJ5IB+3JlQcv3DJ+5k'"</definedName>
    <definedName name="_AMO_SingleValue_991905274_TaskState.8" hidden="1">"'a9ybw7ouWzRsBv95x8bMNvRx29WsH5tpL/qGd7oWVHvgobkM6MQK2kN/Ylo7XID+czAiaTpb2Q/6A1tEHv5Nh81FiP3pwcOLB41/8PyAu7axaII1G34HpXV3hMZ4m7L6lcNtjiXZTETj98P6l013E73xhNvn7/C67kflYcH1//+6jgDNqNaXWruL3Q3vePigltctXRvPBlPObj73JeaK+mvVrOXk2NxLR/0/4tuX/j7/mcQ6ILnH3Cp6Z9n'"</definedName>
    <definedName name="_AMO_SingleValue_991905274_TaskState.9" hidden="1">"'PZxufs4v3m39nPaz6Xh5+q0J4f2cdrHrYuPEzlO7d+0f1vmqVMFPbDCrhl/i/tKR3Hawy3t4VQswTuG9FB/zPj+ICK/LSS3330P7sub2+Pu0Nca8GQtJvZNaOkep3tc7jGF+kwqelSx7b07+6ftcleYc/YnW7fn6tk+z96Ep5bxMmHOto3i09W95Gyrj+a/vT45uS8O432R94znNYMpxfNCN0z8l17fscPOpWP+sBk7sBVj6nETfBz//Rk6'"</definedName>
    <definedName name="_AMO_UniqueIdentifier" localSheetId="19" hidden="1">"'cadcb751-a4ec-47a5-837e-d7004bbc23e1'"</definedName>
    <definedName name="_AMO_UniqueIdentifier" hidden="1">"'1d42739f-d7fd-4229-a551-64b856bb941d'"</definedName>
    <definedName name="_AMO_UniqueIdentifier_1" hidden="1">"'49c96197-7400-4aea-945c-e5f384f663c1'"</definedName>
    <definedName name="_AMO_XmlVersion" hidden="1">"'1'"</definedName>
    <definedName name="_xlnm._FilterDatabase" localSheetId="12" hidden="1">'13 &amp; 17. Sector X and M'!$B$4:$C$44</definedName>
    <definedName name="_xlnm._FilterDatabase" localSheetId="19" hidden="1">'20. Mining &amp; mfg profits '!$A$5:$S$42</definedName>
    <definedName name="_nishal" localSheetId="17" hidden="1">[1]Table3.8c!#REF!</definedName>
    <definedName name="_nishal" localSheetId="19" hidden="1">#REF!</definedName>
    <definedName name="_nishal" hidden="1">#REF!</definedName>
    <definedName name="Asanda" localSheetId="11">'[2]Table 2'!#REF!</definedName>
    <definedName name="Asanda" localSheetId="12">'[2]Table 2'!#REF!</definedName>
    <definedName name="Asanda" localSheetId="17">'[5]Table 2'!#REF!</definedName>
    <definedName name="Asanda" localSheetId="18">'[5]Table 2'!#REF!</definedName>
    <definedName name="Asanda" localSheetId="19">'[5]Table 2'!#REF!</definedName>
    <definedName name="Asanda" localSheetId="3">#REF!</definedName>
    <definedName name="Asanda" localSheetId="4">#REF!</definedName>
    <definedName name="Asanda" localSheetId="16">'[2]Table 2'!#REF!</definedName>
    <definedName name="Asanda">#REF!</definedName>
    <definedName name="B1_av78" localSheetId="17">#REF!</definedName>
    <definedName name="B1_av78" localSheetId="19">#REF!</definedName>
    <definedName name="B1_av78" localSheetId="3">#REF!</definedName>
    <definedName name="B1_av78" localSheetId="4">#REF!</definedName>
    <definedName name="B1_av78">#REF!</definedName>
    <definedName name="Budget_adjusted_96_97" localSheetId="17">#REF!</definedName>
    <definedName name="Budget_adjusted_96_97" localSheetId="19">#REF!</definedName>
    <definedName name="Budget_adjusted_96_97" localSheetId="3">#REF!</definedName>
    <definedName name="Budget_adjusted_96_97" localSheetId="4">#REF!</definedName>
    <definedName name="Budget_adjusted_96_97">#REF!</definedName>
    <definedName name="Budget_main_96_97" localSheetId="17">#REF!</definedName>
    <definedName name="Budget_main_96_97" localSheetId="19">#REF!</definedName>
    <definedName name="Budget_main_96_97" localSheetId="3">#REF!</definedName>
    <definedName name="Budget_main_96_97" localSheetId="4">#REF!</definedName>
    <definedName name="Budget_main_96_97">#REF!</definedName>
    <definedName name="Budget_main_97_98" localSheetId="17">#REF!</definedName>
    <definedName name="Budget_main_97_98" localSheetId="19">#REF!</definedName>
    <definedName name="Budget_main_97_98" localSheetId="3">#REF!</definedName>
    <definedName name="Budget_main_97_98" localSheetId="4">#REF!</definedName>
    <definedName name="Budget_main_97_98">#REF!</definedName>
    <definedName name="DEC08_SML" localSheetId="17">#REF!</definedName>
    <definedName name="DEC08_SML" localSheetId="19">#REF!</definedName>
    <definedName name="DEC08_SML">#REF!</definedName>
    <definedName name="DHDHDH" localSheetId="17">#REF!</definedName>
    <definedName name="DHDHDH" localSheetId="19">#REF!</definedName>
    <definedName name="DHDHDH" localSheetId="3">#REF!</definedName>
    <definedName name="DHDHDH" localSheetId="4">#REF!</definedName>
    <definedName name="DHDHDH">#REF!</definedName>
    <definedName name="Emp" localSheetId="17" hidden="1">'[1]Table 2'!#REF!</definedName>
    <definedName name="Emp" localSheetId="18" hidden="1">'[1]Table 2'!#REF!</definedName>
    <definedName name="Emp" localSheetId="19" hidden="1">'[1]Table 2'!#REF!</definedName>
    <definedName name="Emp" localSheetId="3" hidden="1">#REF!</definedName>
    <definedName name="Emp" localSheetId="4" hidden="1">#REF!</definedName>
    <definedName name="Emp" hidden="1">#REF!</definedName>
    <definedName name="End_column" localSheetId="17">#REF!</definedName>
    <definedName name="End_column" localSheetId="19">#REF!</definedName>
    <definedName name="End_column" localSheetId="3">#REF!</definedName>
    <definedName name="End_column" localSheetId="4">#REF!</definedName>
    <definedName name="End_column">#REF!</definedName>
    <definedName name="End_Row" localSheetId="17">#REF!</definedName>
    <definedName name="End_Row" localSheetId="19">#REF!</definedName>
    <definedName name="End_Row" localSheetId="3">#REF!</definedName>
    <definedName name="End_Row" localSheetId="4">#REF!</definedName>
    <definedName name="End_Row">#REF!</definedName>
    <definedName name="End_sheet" localSheetId="17">#REF!</definedName>
    <definedName name="End_sheet" localSheetId="19">#REF!</definedName>
    <definedName name="End_sheet" localSheetId="3">#REF!</definedName>
    <definedName name="End_sheet" localSheetId="4">#REF!</definedName>
    <definedName name="End_sheet">#REF!</definedName>
    <definedName name="Excel_table_from_1998" localSheetId="17">#REF!</definedName>
    <definedName name="Excel_table_from_1998" localSheetId="19">#REF!</definedName>
    <definedName name="Excel_table_from_1998">#REF!</definedName>
    <definedName name="Excel_table_from_2000" localSheetId="17">'[6]Excel table from 2000'!#REF!</definedName>
    <definedName name="Excel_table_from_2000" localSheetId="19">#REF!</definedName>
    <definedName name="Excel_table_from_2000">#REF!</definedName>
    <definedName name="Expend_actual_96_97" localSheetId="17">#REF!</definedName>
    <definedName name="Expend_actual_96_97" localSheetId="19">#REF!</definedName>
    <definedName name="Expend_actual_96_97" localSheetId="3">#REF!</definedName>
    <definedName name="Expend_actual_96_97" localSheetId="4">#REF!</definedName>
    <definedName name="Expend_actual_96_97">#REF!</definedName>
    <definedName name="FitTall" localSheetId="17">#REF!</definedName>
    <definedName name="FitTall" localSheetId="19">#REF!</definedName>
    <definedName name="FitTall" localSheetId="3">#REF!</definedName>
    <definedName name="FitTall" localSheetId="4">#REF!</definedName>
    <definedName name="FitTall">#REF!</definedName>
    <definedName name="FitWide" localSheetId="17">#REF!</definedName>
    <definedName name="FitWide" localSheetId="19">#REF!</definedName>
    <definedName name="FitWide" localSheetId="3">#REF!</definedName>
    <definedName name="FitWide" localSheetId="4">#REF!</definedName>
    <definedName name="FitWide">#REF!</definedName>
    <definedName name="FooterLeft1" localSheetId="17">#REF!</definedName>
    <definedName name="FooterLeft1" localSheetId="19">#REF!</definedName>
    <definedName name="FooterLeft1" localSheetId="3">#REF!</definedName>
    <definedName name="FooterLeft1" localSheetId="4">#REF!</definedName>
    <definedName name="FooterLeft1">#REF!</definedName>
    <definedName name="FooterLeft2" localSheetId="17">#REF!</definedName>
    <definedName name="FooterLeft2" localSheetId="19">#REF!</definedName>
    <definedName name="FooterLeft2" localSheetId="3">#REF!</definedName>
    <definedName name="FooterLeft2" localSheetId="4">#REF!</definedName>
    <definedName name="FooterLeft2">#REF!</definedName>
    <definedName name="FooterLeft3" localSheetId="17">#REF!</definedName>
    <definedName name="FooterLeft3" localSheetId="19">#REF!</definedName>
    <definedName name="FooterLeft3" localSheetId="3">#REF!</definedName>
    <definedName name="FooterLeft3" localSheetId="4">#REF!</definedName>
    <definedName name="FooterLeft3">#REF!</definedName>
    <definedName name="FooterLeft4" localSheetId="17">#REF!</definedName>
    <definedName name="FooterLeft4" localSheetId="19">#REF!</definedName>
    <definedName name="FooterLeft4" localSheetId="3">#REF!</definedName>
    <definedName name="FooterLeft4" localSheetId="4">#REF!</definedName>
    <definedName name="FooterLeft4">#REF!</definedName>
    <definedName name="FooterLeft5" localSheetId="17">#REF!</definedName>
    <definedName name="FooterLeft5" localSheetId="19">#REF!</definedName>
    <definedName name="FooterLeft5" localSheetId="3">#REF!</definedName>
    <definedName name="FooterLeft5" localSheetId="4">#REF!</definedName>
    <definedName name="FooterLeft5">#REF!</definedName>
    <definedName name="FooterLeft6" localSheetId="17">#REF!</definedName>
    <definedName name="FooterLeft6" localSheetId="19">#REF!</definedName>
    <definedName name="FooterLeft6" localSheetId="3">#REF!</definedName>
    <definedName name="FooterLeft6" localSheetId="4">#REF!</definedName>
    <definedName name="FooterLeft6">#REF!</definedName>
    <definedName name="FooterRight1" localSheetId="17">#REF!</definedName>
    <definedName name="FooterRight1" localSheetId="19">#REF!</definedName>
    <definedName name="FooterRight1" localSheetId="3">#REF!</definedName>
    <definedName name="FooterRight1" localSheetId="4">#REF!</definedName>
    <definedName name="FooterRight1">#REF!</definedName>
    <definedName name="FooterRight2" localSheetId="17">#REF!</definedName>
    <definedName name="FooterRight2" localSheetId="19">#REF!</definedName>
    <definedName name="FooterRight2" localSheetId="3">#REF!</definedName>
    <definedName name="FooterRight2" localSheetId="4">#REF!</definedName>
    <definedName name="FooterRight2">#REF!</definedName>
    <definedName name="FooterRight3" localSheetId="17">#REF!</definedName>
    <definedName name="FooterRight3" localSheetId="19">#REF!</definedName>
    <definedName name="FooterRight3" localSheetId="3">#REF!</definedName>
    <definedName name="FooterRight3" localSheetId="4">#REF!</definedName>
    <definedName name="FooterRight3">#REF!</definedName>
    <definedName name="FooterRight4" localSheetId="17">#REF!</definedName>
    <definedName name="FooterRight4" localSheetId="19">#REF!</definedName>
    <definedName name="FooterRight4" localSheetId="3">#REF!</definedName>
    <definedName name="FooterRight4" localSheetId="4">#REF!</definedName>
    <definedName name="FooterRight4">#REF!</definedName>
    <definedName name="FooterRight5" localSheetId="17">#REF!</definedName>
    <definedName name="FooterRight5" localSheetId="19">#REF!</definedName>
    <definedName name="FooterRight5" localSheetId="3">#REF!</definedName>
    <definedName name="FooterRight5" localSheetId="4">#REF!</definedName>
    <definedName name="FooterRight5">#REF!</definedName>
    <definedName name="FooterRight6" localSheetId="17">#REF!</definedName>
    <definedName name="FooterRight6" localSheetId="19">#REF!</definedName>
    <definedName name="FooterRight6" localSheetId="3">#REF!</definedName>
    <definedName name="FooterRight6" localSheetId="4">#REF!</definedName>
    <definedName name="FooterRight6">#REF!</definedName>
    <definedName name="HeaderLeft1" localSheetId="17">#REF!</definedName>
    <definedName name="HeaderLeft1" localSheetId="19">#REF!</definedName>
    <definedName name="HeaderLeft1" localSheetId="3">#REF!</definedName>
    <definedName name="HeaderLeft1" localSheetId="4">#REF!</definedName>
    <definedName name="HeaderLeft1">#REF!</definedName>
    <definedName name="HeaderLeft2" localSheetId="17">#REF!</definedName>
    <definedName name="HeaderLeft2" localSheetId="19">#REF!</definedName>
    <definedName name="HeaderLeft2" localSheetId="3">#REF!</definedName>
    <definedName name="HeaderLeft2" localSheetId="4">#REF!</definedName>
    <definedName name="HeaderLeft2">#REF!</definedName>
    <definedName name="HeaderLeft3" localSheetId="17">#REF!</definedName>
    <definedName name="HeaderLeft3" localSheetId="19">#REF!</definedName>
    <definedName name="HeaderLeft3" localSheetId="3">#REF!</definedName>
    <definedName name="HeaderLeft3" localSheetId="4">#REF!</definedName>
    <definedName name="HeaderLeft3">#REF!</definedName>
    <definedName name="HeaderLeft4" localSheetId="17">#REF!</definedName>
    <definedName name="HeaderLeft4" localSheetId="19">#REF!</definedName>
    <definedName name="HeaderLeft4" localSheetId="3">#REF!</definedName>
    <definedName name="HeaderLeft4" localSheetId="4">#REF!</definedName>
    <definedName name="HeaderLeft4">#REF!</definedName>
    <definedName name="HeaderLeft5" localSheetId="17">#REF!</definedName>
    <definedName name="HeaderLeft5" localSheetId="19">#REF!</definedName>
    <definedName name="HeaderLeft5" localSheetId="3">#REF!</definedName>
    <definedName name="HeaderLeft5" localSheetId="4">#REF!</definedName>
    <definedName name="HeaderLeft5">#REF!</definedName>
    <definedName name="HeaderLeft6" localSheetId="17">#REF!</definedName>
    <definedName name="HeaderLeft6" localSheetId="19">#REF!</definedName>
    <definedName name="HeaderLeft6" localSheetId="3">#REF!</definedName>
    <definedName name="HeaderLeft6" localSheetId="4">#REF!</definedName>
    <definedName name="HeaderLeft6">#REF!</definedName>
    <definedName name="HeaderRight1" localSheetId="17">#REF!</definedName>
    <definedName name="HeaderRight1" localSheetId="19">#REF!</definedName>
    <definedName name="HeaderRight1" localSheetId="3">#REF!</definedName>
    <definedName name="HeaderRight1" localSheetId="4">#REF!</definedName>
    <definedName name="HeaderRight1">#REF!</definedName>
    <definedName name="HeaderRight2" localSheetId="17">#REF!</definedName>
    <definedName name="HeaderRight2" localSheetId="19">#REF!</definedName>
    <definedName name="HeaderRight2" localSheetId="3">#REF!</definedName>
    <definedName name="HeaderRight2" localSheetId="4">#REF!</definedName>
    <definedName name="HeaderRight2">#REF!</definedName>
    <definedName name="HeaderRight3" localSheetId="17">#REF!</definedName>
    <definedName name="HeaderRight3" localSheetId="19">#REF!</definedName>
    <definedName name="HeaderRight3" localSheetId="3">#REF!</definedName>
    <definedName name="HeaderRight3" localSheetId="4">#REF!</definedName>
    <definedName name="HeaderRight3">#REF!</definedName>
    <definedName name="HeaderRight4" localSheetId="17">#REF!</definedName>
    <definedName name="HeaderRight4" localSheetId="19">#REF!</definedName>
    <definedName name="HeaderRight4" localSheetId="3">#REF!</definedName>
    <definedName name="HeaderRight4" localSheetId="4">#REF!</definedName>
    <definedName name="HeaderRight4">#REF!</definedName>
    <definedName name="HeaderRight5" localSheetId="17">#REF!</definedName>
    <definedName name="HeaderRight5" localSheetId="19">#REF!</definedName>
    <definedName name="HeaderRight5" localSheetId="3">#REF!</definedName>
    <definedName name="HeaderRight5" localSheetId="4">#REF!</definedName>
    <definedName name="HeaderRight5">#REF!</definedName>
    <definedName name="HeaderRight6" localSheetId="17">#REF!</definedName>
    <definedName name="HeaderRight6" localSheetId="19">#REF!</definedName>
    <definedName name="HeaderRight6" localSheetId="3">#REF!</definedName>
    <definedName name="HeaderRight6" localSheetId="4">#REF!</definedName>
    <definedName name="HeaderRight6">#REF!</definedName>
    <definedName name="hello" localSheetId="17">#REF!</definedName>
    <definedName name="hello" localSheetId="19">#REF!</definedName>
    <definedName name="hello">#REF!</definedName>
    <definedName name="hellooo" localSheetId="17">[5]Table3.8c!#REF!</definedName>
    <definedName name="hellooo" localSheetId="19">#REF!</definedName>
    <definedName name="hellooo">#REF!</definedName>
    <definedName name="Hennie_Table_5_Page_1" localSheetId="17">#REF!</definedName>
    <definedName name="Hennie_Table_5_Page_1" localSheetId="19">#REF!</definedName>
    <definedName name="Hennie_Table_5_Page_1" localSheetId="3">#REF!</definedName>
    <definedName name="Hennie_Table_5_Page_1" localSheetId="4">#REF!</definedName>
    <definedName name="Hennie_Table_5_Page_1">#REF!</definedName>
    <definedName name="Hennie_Table_5_page_2" localSheetId="17">#REF!</definedName>
    <definedName name="Hennie_Table_5_page_2" localSheetId="19">#REF!</definedName>
    <definedName name="Hennie_Table_5_page_2" localSheetId="3">#REF!</definedName>
    <definedName name="Hennie_Table_5_page_2" localSheetId="4">#REF!</definedName>
    <definedName name="Hennie_Table_5_page_2">#REF!</definedName>
    <definedName name="hhuh" localSheetId="17">#REF!</definedName>
    <definedName name="hhuh" localSheetId="19">#REF!</definedName>
    <definedName name="hhuh" localSheetId="3">#REF!</definedName>
    <definedName name="hhuh" localSheetId="4">#REF!</definedName>
    <definedName name="hhuh">#REF!</definedName>
    <definedName name="huh" localSheetId="17">#REF!</definedName>
    <definedName name="huh" localSheetId="19">#REF!</definedName>
    <definedName name="huh" localSheetId="3">#REF!</definedName>
    <definedName name="huh" localSheetId="4">#REF!</definedName>
    <definedName name="huh">#REF!</definedName>
    <definedName name="Index_Sheet_Kutools" localSheetId="17">#REF!</definedName>
    <definedName name="Index_Sheet_Kutools" localSheetId="19">#REF!</definedName>
    <definedName name="Index_Sheet_Kutools" localSheetId="3">#REF!</definedName>
    <definedName name="Index_Sheet_Kutools" localSheetId="4">#REF!</definedName>
    <definedName name="Index_Sheet_Kutools">#REF!</definedName>
    <definedName name="j" localSheetId="11" hidden="1">'[2]Table 2.5'!#REF!</definedName>
    <definedName name="j" localSheetId="12" hidden="1">'[2]Table 2.5'!#REF!</definedName>
    <definedName name="j" localSheetId="17" hidden="1">'[1]Table 2.5'!#REF!</definedName>
    <definedName name="j" localSheetId="18" hidden="1">'[1]Table 2.5'!#REF!</definedName>
    <definedName name="j" localSheetId="19" hidden="1">'[1]Table 2.5'!#REF!</definedName>
    <definedName name="j" localSheetId="3" hidden="1">#REF!</definedName>
    <definedName name="j" localSheetId="4" hidden="1">#REF!</definedName>
    <definedName name="j" localSheetId="16" hidden="1">'[2]Table 2.5'!#REF!</definedName>
    <definedName name="j" hidden="1">#REF!</definedName>
    <definedName name="MAR09_SML" localSheetId="17">#REF!</definedName>
    <definedName name="MAR09_SML" localSheetId="19">#REF!</definedName>
    <definedName name="MAR09_SML">#REF!</definedName>
    <definedName name="mmm" localSheetId="17" hidden="1">[1]Table6!#REF!</definedName>
    <definedName name="mmm" localSheetId="18" hidden="1">[1]Table6!#REF!</definedName>
    <definedName name="mmm" localSheetId="19" hidden="1">[1]Table6!#REF!</definedName>
    <definedName name="mmm" localSheetId="3" hidden="1">#REF!</definedName>
    <definedName name="mmm" localSheetId="4" hidden="1">#REF!</definedName>
    <definedName name="mmm" hidden="1">#REF!</definedName>
    <definedName name="MTEF_initial_00_01" localSheetId="17">#REF!</definedName>
    <definedName name="MTEF_initial_00_01" localSheetId="19">#REF!</definedName>
    <definedName name="MTEF_initial_00_01" localSheetId="3">#REF!</definedName>
    <definedName name="MTEF_initial_00_01" localSheetId="4">#REF!</definedName>
    <definedName name="MTEF_initial_00_01">#REF!</definedName>
    <definedName name="MTEF_initial_98_99" localSheetId="17">#REF!</definedName>
    <definedName name="MTEF_initial_98_99" localSheetId="19">#REF!</definedName>
    <definedName name="MTEF_initial_98_99" localSheetId="3">#REF!</definedName>
    <definedName name="MTEF_initial_98_99" localSheetId="4">#REF!</definedName>
    <definedName name="MTEF_initial_98_99">#REF!</definedName>
    <definedName name="MTEF_initial_99_00" localSheetId="17">#REF!</definedName>
    <definedName name="MTEF_initial_99_00" localSheetId="19">#REF!</definedName>
    <definedName name="MTEF_initial_99_00" localSheetId="3">#REF!</definedName>
    <definedName name="MTEF_initial_99_00" localSheetId="4">#REF!</definedName>
    <definedName name="MTEF_initial_99_00">#REF!</definedName>
    <definedName name="MTEF_revised_00_01" localSheetId="17">#REF!</definedName>
    <definedName name="MTEF_revised_00_01" localSheetId="19">#REF!</definedName>
    <definedName name="MTEF_revised_00_01" localSheetId="3">#REF!</definedName>
    <definedName name="MTEF_revised_00_01" localSheetId="4">#REF!</definedName>
    <definedName name="MTEF_revised_00_01">#REF!</definedName>
    <definedName name="MTEF_revised_98_99" localSheetId="17">#REF!</definedName>
    <definedName name="MTEF_revised_98_99" localSheetId="19">#REF!</definedName>
    <definedName name="MTEF_revised_98_99" localSheetId="3">#REF!</definedName>
    <definedName name="MTEF_revised_98_99" localSheetId="4">#REF!</definedName>
    <definedName name="MTEF_revised_98_99">#REF!</definedName>
    <definedName name="MTEF_revised_99_00" localSheetId="17">#REF!</definedName>
    <definedName name="MTEF_revised_99_00" localSheetId="19">#REF!</definedName>
    <definedName name="MTEF_revised_99_00" localSheetId="3">#REF!</definedName>
    <definedName name="MTEF_revised_99_00" localSheetId="4">#REF!</definedName>
    <definedName name="MTEF_revised_99_00">#REF!</definedName>
    <definedName name="MyCurYear" localSheetId="17">#REF!</definedName>
    <definedName name="MyCurYear" localSheetId="19">#REF!</definedName>
    <definedName name="MyCurYear" localSheetId="3">#REF!</definedName>
    <definedName name="MyCurYear" localSheetId="4">#REF!</definedName>
    <definedName name="MyCurYear">#REF!</definedName>
    <definedName name="myHeight" localSheetId="17">#REF!</definedName>
    <definedName name="myHeight" localSheetId="19">#REF!</definedName>
    <definedName name="myHeight" localSheetId="3">#REF!</definedName>
    <definedName name="myHeight" localSheetId="4">#REF!</definedName>
    <definedName name="myHeight">#REF!</definedName>
    <definedName name="myWidth" localSheetId="17">#REF!</definedName>
    <definedName name="myWidth" localSheetId="19">#REF!</definedName>
    <definedName name="myWidth" localSheetId="3">#REF!</definedName>
    <definedName name="myWidth" localSheetId="4">#REF!</definedName>
    <definedName name="myWidth">#REF!</definedName>
    <definedName name="myWodth" localSheetId="17">#REF!</definedName>
    <definedName name="myWodth" localSheetId="19">#REF!</definedName>
    <definedName name="myWodth" localSheetId="3">#REF!</definedName>
    <definedName name="myWodth" localSheetId="4">#REF!</definedName>
    <definedName name="myWodth">#REF!</definedName>
    <definedName name="_xlnm.Print_Area" localSheetId="1">'2. Agric and non-agric GVA'!#REF!</definedName>
    <definedName name="_xlnm.Print_Area" localSheetId="5">'6. Employment trends and ratio'!#REF!</definedName>
    <definedName name="_xlnm.Print_Titles" localSheetId="1">'2. Agric and non-agric GVA'!#REF!</definedName>
    <definedName name="PrintArea" localSheetId="17">#REF!</definedName>
    <definedName name="PrintArea" localSheetId="19">#REF!</definedName>
    <definedName name="PrintArea" localSheetId="3">#REF!</definedName>
    <definedName name="PrintArea" localSheetId="4">#REF!</definedName>
    <definedName name="PrintArea">#REF!</definedName>
    <definedName name="Projection_adjusted_97_98" localSheetId="17">#REF!</definedName>
    <definedName name="Projection_adjusted_97_98" localSheetId="19">#REF!</definedName>
    <definedName name="Projection_adjusted_97_98" localSheetId="3">#REF!</definedName>
    <definedName name="Projection_adjusted_97_98" localSheetId="4">#REF!</definedName>
    <definedName name="Projection_adjusted_97_98">#REF!</definedName>
    <definedName name="Projection_arithmetic_97_98" localSheetId="17">#REF!</definedName>
    <definedName name="Projection_arithmetic_97_98" localSheetId="19">#REF!</definedName>
    <definedName name="Projection_arithmetic_97_98" localSheetId="3">#REF!</definedName>
    <definedName name="Projection_arithmetic_97_98" localSheetId="4">#REF!</definedName>
    <definedName name="Projection_arithmetic_97_98">#REF!</definedName>
    <definedName name="Projection_initial_97_98" localSheetId="17">#REF!</definedName>
    <definedName name="Projection_initial_97_98" localSheetId="19">#REF!</definedName>
    <definedName name="Projection_initial_97_98" localSheetId="3">#REF!</definedName>
    <definedName name="Projection_initial_97_98" localSheetId="4">#REF!</definedName>
    <definedName name="Projection_initial_97_98">#REF!</definedName>
    <definedName name="RowSettings" localSheetId="17">#REF!</definedName>
    <definedName name="RowSettings" localSheetId="19">#REF!</definedName>
    <definedName name="RowSettings" localSheetId="3">#REF!</definedName>
    <definedName name="RowSettings" localSheetId="4">#REF!</definedName>
    <definedName name="RowSettings">#REF!</definedName>
    <definedName name="SASApp_GDPDATA_DISCREPANCY_TABLE" localSheetId="17">#REF!</definedName>
    <definedName name="SASApp_GDPDATA_DISCREPANCY_TABLE" localSheetId="19">#REF!</definedName>
    <definedName name="SASApp_GDPDATA_DISCREPANCY_TABLE" localSheetId="3">#REF!</definedName>
    <definedName name="SASApp_GDPDATA_DISCREPANCY_TABLE" localSheetId="4">#REF!</definedName>
    <definedName name="SASApp_GDPDATA_DISCREPANCY_TABLE">#REF!</definedName>
    <definedName name="SASApp_GDPDATA_SUPPLY_TABLE_FIRST" localSheetId="17">#REF!</definedName>
    <definedName name="SASApp_GDPDATA_SUPPLY_TABLE_FIRST" localSheetId="19">#REF!</definedName>
    <definedName name="SASApp_GDPDATA_SUPPLY_TABLE_FIRST" localSheetId="3">#REF!</definedName>
    <definedName name="SASApp_GDPDATA_SUPPLY_TABLE_FIRST" localSheetId="4">#REF!</definedName>
    <definedName name="SASApp_GDPDATA_SUPPLY_TABLE_FIRST">#REF!</definedName>
    <definedName name="SASApp_GDPDATA_SUPPLY_TABLE_SECOND" localSheetId="17">#REF!</definedName>
    <definedName name="SASApp_GDPDATA_SUPPLY_TABLE_SECOND" localSheetId="19">#REF!</definedName>
    <definedName name="SASApp_GDPDATA_SUPPLY_TABLE_SECOND" localSheetId="3">#REF!</definedName>
    <definedName name="SASApp_GDPDATA_SUPPLY_TABLE_SECOND" localSheetId="4">#REF!</definedName>
    <definedName name="SASApp_GDPDATA_SUPPLY_TABLE_SECOND">#REF!</definedName>
    <definedName name="SASApp_GDPDATA_USE_TABLE_FIRST" localSheetId="17">#REF!</definedName>
    <definedName name="SASApp_GDPDATA_USE_TABLE_FIRST" localSheetId="19">#REF!</definedName>
    <definedName name="SASApp_GDPDATA_USE_TABLE_FIRST" localSheetId="3">#REF!</definedName>
    <definedName name="SASApp_GDPDATA_USE_TABLE_FIRST" localSheetId="4">#REF!</definedName>
    <definedName name="SASApp_GDPDATA_USE_TABLE_FIRST">#REF!</definedName>
    <definedName name="SASApp_GDPDATA_USE_TABLE_SECOND" localSheetId="17">#REF!</definedName>
    <definedName name="SASApp_GDPDATA_USE_TABLE_SECOND" localSheetId="19">#REF!</definedName>
    <definedName name="SASApp_GDPDATA_USE_TABLE_SECOND" localSheetId="3">#REF!</definedName>
    <definedName name="SASApp_GDPDATA_USE_TABLE_SECOND" localSheetId="4">#REF!</definedName>
    <definedName name="SASApp_GDPDATA_USE_TABLE_SECOND">#REF!</definedName>
    <definedName name="SEP08N_SML" localSheetId="17">#REF!</definedName>
    <definedName name="SEP08N_SML" localSheetId="19">#REF!</definedName>
    <definedName name="SEP08N_SML" localSheetId="3">#REF!</definedName>
    <definedName name="SEP08N_SML" localSheetId="4">#REF!</definedName>
    <definedName name="SEP08N_SML">#REF!</definedName>
    <definedName name="Start_column" localSheetId="17">#REF!</definedName>
    <definedName name="Start_column" localSheetId="19">#REF!</definedName>
    <definedName name="Start_column" localSheetId="3">#REF!</definedName>
    <definedName name="Start_column" localSheetId="4">#REF!</definedName>
    <definedName name="Start_column">#REF!</definedName>
    <definedName name="Start_Row" localSheetId="17">#REF!</definedName>
    <definedName name="Start_Row" localSheetId="19">#REF!</definedName>
    <definedName name="Start_Row" localSheetId="3">#REF!</definedName>
    <definedName name="Start_Row" localSheetId="4">#REF!</definedName>
    <definedName name="Start_Row">#REF!</definedName>
    <definedName name="Start_sheet" localSheetId="17">#REF!</definedName>
    <definedName name="Start_sheet" localSheetId="19">#REF!</definedName>
    <definedName name="Start_sheet" localSheetId="3">#REF!</definedName>
    <definedName name="Start_sheet" localSheetId="4">#REF!</definedName>
    <definedName name="Start_sheet">#REF!</definedName>
    <definedName name="Summary_Tables" localSheetId="11">[2]Table1!#REF!</definedName>
    <definedName name="Summary_Tables" localSheetId="12">[2]Table1!#REF!</definedName>
    <definedName name="Summary_Tables" localSheetId="17">[5]Table1!#REF!</definedName>
    <definedName name="Summary_Tables" localSheetId="18">[5]Table1!#REF!</definedName>
    <definedName name="Summary_Tables" localSheetId="19">[5]Table1!#REF!</definedName>
    <definedName name="Summary_Tables" localSheetId="3">#REF!</definedName>
    <definedName name="Summary_Tables" localSheetId="4">#REF!</definedName>
    <definedName name="Summary_Tables" localSheetId="16">[2]Table1!#REF!</definedName>
    <definedName name="Summary_Tables">#REF!</definedName>
    <definedName name="Summary_Tables_10" localSheetId="17">#REF!</definedName>
    <definedName name="Summary_Tables_10" localSheetId="19">#REF!</definedName>
    <definedName name="Summary_Tables_10" localSheetId="3">#REF!</definedName>
    <definedName name="Summary_Tables_10" localSheetId="4">#REF!</definedName>
    <definedName name="Summary_Tables_10">#REF!</definedName>
    <definedName name="Summary_Tables_11" localSheetId="11">[2]Table2.1!#REF!</definedName>
    <definedName name="Summary_Tables_11" localSheetId="12">[2]Table2.1!#REF!</definedName>
    <definedName name="Summary_Tables_11" localSheetId="17">[5]Table2.1!#REF!</definedName>
    <definedName name="Summary_Tables_11" localSheetId="18">[5]Table2.1!#REF!</definedName>
    <definedName name="Summary_Tables_11" localSheetId="19">[5]Table2.1!#REF!</definedName>
    <definedName name="Summary_Tables_11" localSheetId="3">#REF!</definedName>
    <definedName name="Summary_Tables_11" localSheetId="4">#REF!</definedName>
    <definedName name="Summary_Tables_11" localSheetId="16">[2]Table2.1!#REF!</definedName>
    <definedName name="Summary_Tables_11">#REF!</definedName>
    <definedName name="Summary_Tables_14" localSheetId="17">#REF!</definedName>
    <definedName name="Summary_Tables_14" localSheetId="19">#REF!</definedName>
    <definedName name="Summary_Tables_14" localSheetId="3">#REF!</definedName>
    <definedName name="Summary_Tables_14" localSheetId="4">#REF!</definedName>
    <definedName name="Summary_Tables_14">#REF!</definedName>
    <definedName name="Summary_Tables_15" localSheetId="17">#REF!</definedName>
    <definedName name="Summary_Tables_15" localSheetId="19">#REF!</definedName>
    <definedName name="Summary_Tables_15" localSheetId="3">#REF!</definedName>
    <definedName name="Summary_Tables_15" localSheetId="4">#REF!</definedName>
    <definedName name="Summary_Tables_15">#REF!</definedName>
    <definedName name="Summary_Tables_17" localSheetId="11">[2]Table3.7!#REF!</definedName>
    <definedName name="Summary_Tables_17" localSheetId="12">[2]Table3.7!#REF!</definedName>
    <definedName name="Summary_Tables_17" localSheetId="17">[5]Table3.7!#REF!</definedName>
    <definedName name="Summary_Tables_17" localSheetId="18">[5]Table3.7!#REF!</definedName>
    <definedName name="Summary_Tables_17" localSheetId="19">[5]Table3.7!#REF!</definedName>
    <definedName name="Summary_Tables_17" localSheetId="3">#REF!</definedName>
    <definedName name="Summary_Tables_17" localSheetId="4">#REF!</definedName>
    <definedName name="Summary_Tables_17" localSheetId="16">[2]Table3.7!#REF!</definedName>
    <definedName name="Summary_Tables_17">#REF!</definedName>
    <definedName name="Summary_Tables_18" localSheetId="11">[2]Table3.6!#REF!</definedName>
    <definedName name="Summary_Tables_18" localSheetId="12">[2]Table3.6!#REF!</definedName>
    <definedName name="Summary_Tables_18" localSheetId="17">[5]Table3.6!#REF!</definedName>
    <definedName name="Summary_Tables_18" localSheetId="18">[5]Table3.6!#REF!</definedName>
    <definedName name="Summary_Tables_18" localSheetId="19">[5]Table3.6!#REF!</definedName>
    <definedName name="Summary_Tables_18" localSheetId="3">#REF!</definedName>
    <definedName name="Summary_Tables_18" localSheetId="4">#REF!</definedName>
    <definedName name="Summary_Tables_18" localSheetId="16">[2]Table3.6!#REF!</definedName>
    <definedName name="Summary_Tables_18">#REF!</definedName>
    <definedName name="Summary_Tables_19" localSheetId="17">#REF!</definedName>
    <definedName name="Summary_Tables_19" localSheetId="19">#REF!</definedName>
    <definedName name="Summary_Tables_19" localSheetId="3">#REF!</definedName>
    <definedName name="Summary_Tables_19" localSheetId="4">#REF!</definedName>
    <definedName name="Summary_Tables_19">#REF!</definedName>
    <definedName name="Summary_Tables_2" localSheetId="11">[2]Table1!#REF!</definedName>
    <definedName name="Summary_Tables_2" localSheetId="12">[2]Table1!#REF!</definedName>
    <definedName name="Summary_Tables_2" localSheetId="17">[5]Table1!#REF!</definedName>
    <definedName name="Summary_Tables_2" localSheetId="18">[5]Table1!#REF!</definedName>
    <definedName name="Summary_Tables_2" localSheetId="19">[5]Table1!#REF!</definedName>
    <definedName name="Summary_Tables_2" localSheetId="3">#REF!</definedName>
    <definedName name="Summary_Tables_2" localSheetId="4">#REF!</definedName>
    <definedName name="Summary_Tables_2" localSheetId="16">[2]Table1!#REF!</definedName>
    <definedName name="Summary_Tables_2">#REF!</definedName>
    <definedName name="Summary_Tables_20" localSheetId="11">[2]Table4!#REF!</definedName>
    <definedName name="Summary_Tables_20" localSheetId="12">[2]Table4!#REF!</definedName>
    <definedName name="Summary_Tables_20" localSheetId="17">[5]Table4!#REF!</definedName>
    <definedName name="Summary_Tables_20" localSheetId="18">[5]Table4!#REF!</definedName>
    <definedName name="Summary_Tables_20" localSheetId="19">[5]Table4!#REF!</definedName>
    <definedName name="Summary_Tables_20" localSheetId="3">#REF!</definedName>
    <definedName name="Summary_Tables_20" localSheetId="4">#REF!</definedName>
    <definedName name="Summary_Tables_20" localSheetId="16">[2]Table4!#REF!</definedName>
    <definedName name="Summary_Tables_20">#REF!</definedName>
    <definedName name="Summary_Tables_24" localSheetId="11">[2]Table8!#REF!</definedName>
    <definedName name="Summary_Tables_24" localSheetId="12">[2]Table8!#REF!</definedName>
    <definedName name="Summary_Tables_24" localSheetId="17">[5]Table8!#REF!</definedName>
    <definedName name="Summary_Tables_24" localSheetId="18">[5]Table8!#REF!</definedName>
    <definedName name="Summary_Tables_24" localSheetId="19">[5]Table8!#REF!</definedName>
    <definedName name="Summary_Tables_24" localSheetId="3">#REF!</definedName>
    <definedName name="Summary_Tables_24" localSheetId="4">#REF!</definedName>
    <definedName name="Summary_Tables_24" localSheetId="16">[2]Table8!#REF!</definedName>
    <definedName name="Summary_Tables_24">#REF!</definedName>
    <definedName name="Summary_Tables_25" localSheetId="11">[2]Table2.2!#REF!</definedName>
    <definedName name="Summary_Tables_25" localSheetId="12">[2]Table2.2!#REF!</definedName>
    <definedName name="Summary_Tables_25" localSheetId="17">[5]Table2.2!#REF!</definedName>
    <definedName name="Summary_Tables_25" localSheetId="18">[5]Table2.2!#REF!</definedName>
    <definedName name="Summary_Tables_25" localSheetId="19">[5]Table2.2!#REF!</definedName>
    <definedName name="Summary_Tables_25" localSheetId="3">#REF!</definedName>
    <definedName name="Summary_Tables_25" localSheetId="4">#REF!</definedName>
    <definedName name="Summary_Tables_25" localSheetId="16">[2]Table2.2!#REF!</definedName>
    <definedName name="Summary_Tables_25">#REF!</definedName>
    <definedName name="Summary_Tables_26" localSheetId="11">[2]Table2.2!#REF!</definedName>
    <definedName name="Summary_Tables_26" localSheetId="12">[2]Table2.2!#REF!</definedName>
    <definedName name="Summary_Tables_26" localSheetId="17">[5]Table2.2!#REF!</definedName>
    <definedName name="Summary_Tables_26" localSheetId="18">[5]Table2.2!#REF!</definedName>
    <definedName name="Summary_Tables_26" localSheetId="19">[5]Table2.2!#REF!</definedName>
    <definedName name="Summary_Tables_26" localSheetId="3">#REF!</definedName>
    <definedName name="Summary_Tables_26" localSheetId="4">#REF!</definedName>
    <definedName name="Summary_Tables_26" localSheetId="16">[2]Table2.2!#REF!</definedName>
    <definedName name="Summary_Tables_26">#REF!</definedName>
    <definedName name="Summary_Tables_27" localSheetId="17">#REF!</definedName>
    <definedName name="Summary_Tables_27" localSheetId="19">#REF!</definedName>
    <definedName name="Summary_Tables_27" localSheetId="3">#REF!</definedName>
    <definedName name="Summary_Tables_27" localSheetId="4">#REF!</definedName>
    <definedName name="Summary_Tables_27">#REF!</definedName>
    <definedName name="Summary_Tables_28" localSheetId="11">'[2]Table 2'!#REF!</definedName>
    <definedName name="Summary_Tables_28" localSheetId="12">'[2]Table 2'!#REF!</definedName>
    <definedName name="Summary_Tables_28" localSheetId="17">'[5]Table 2'!#REF!</definedName>
    <definedName name="Summary_Tables_28" localSheetId="18">'[5]Table 2'!#REF!</definedName>
    <definedName name="Summary_Tables_28" localSheetId="19">'[5]Table 2'!#REF!</definedName>
    <definedName name="Summary_Tables_28" localSheetId="3">#REF!</definedName>
    <definedName name="Summary_Tables_28" localSheetId="4">#REF!</definedName>
    <definedName name="Summary_Tables_28" localSheetId="5">'6. Employment trends and ratio'!#REF!</definedName>
    <definedName name="Summary_Tables_28" localSheetId="16">'[2]Table 2'!#REF!</definedName>
    <definedName name="Summary_Tables_28">#REF!</definedName>
    <definedName name="Summary_Tables_29" localSheetId="11">'[2]Table 2'!#REF!</definedName>
    <definedName name="Summary_Tables_29" localSheetId="12">'[2]Table 2'!#REF!</definedName>
    <definedName name="Summary_Tables_29" localSheetId="17">'[5]Table 2'!#REF!</definedName>
    <definedName name="Summary_Tables_29" localSheetId="18">'[5]Table 2'!#REF!</definedName>
    <definedName name="Summary_Tables_29" localSheetId="19">'[5]Table 2'!#REF!</definedName>
    <definedName name="Summary_Tables_29" localSheetId="3">#REF!</definedName>
    <definedName name="Summary_Tables_29" localSheetId="4">#REF!</definedName>
    <definedName name="Summary_Tables_29" localSheetId="5">'6. Employment trends and ratio'!#REF!</definedName>
    <definedName name="Summary_Tables_29" localSheetId="16">'[2]Table 2'!#REF!</definedName>
    <definedName name="Summary_Tables_29">#REF!</definedName>
    <definedName name="Summary_Tables_3" localSheetId="11">[7]Table2.2!#REF!</definedName>
    <definedName name="Summary_Tables_3" localSheetId="12">[7]Table2.2!#REF!</definedName>
    <definedName name="Summary_Tables_3" localSheetId="17">[8]Table2.2!#REF!</definedName>
    <definedName name="Summary_Tables_3" localSheetId="18">[8]Table2.2!#REF!</definedName>
    <definedName name="Summary_Tables_3" localSheetId="19">[8]Table2.2!#REF!</definedName>
    <definedName name="Summary_Tables_3" localSheetId="3">#REF!</definedName>
    <definedName name="Summary_Tables_3" localSheetId="4">#REF!</definedName>
    <definedName name="Summary_Tables_3" localSheetId="16">[7]Table2.2!#REF!</definedName>
    <definedName name="Summary_Tables_3">#REF!</definedName>
    <definedName name="Summary_Tables_30" localSheetId="11">'[2]Table 2'!#REF!</definedName>
    <definedName name="Summary_Tables_30" localSheetId="12">'[2]Table 2'!#REF!</definedName>
    <definedName name="Summary_Tables_30" localSheetId="17">'[5]Table 2'!#REF!</definedName>
    <definedName name="Summary_Tables_30" localSheetId="18">'[5]Table 2'!#REF!</definedName>
    <definedName name="Summary_Tables_30" localSheetId="19">'[5]Table 2'!#REF!</definedName>
    <definedName name="Summary_Tables_30" localSheetId="3">#REF!</definedName>
    <definedName name="Summary_Tables_30" localSheetId="4">#REF!</definedName>
    <definedName name="Summary_Tables_30" localSheetId="5">'6. Employment trends and ratio'!#REF!</definedName>
    <definedName name="Summary_Tables_30" localSheetId="16">'[2]Table 2'!#REF!</definedName>
    <definedName name="Summary_Tables_30">#REF!</definedName>
    <definedName name="Summary_Tables_31" localSheetId="17">#REF!</definedName>
    <definedName name="Summary_Tables_31" localSheetId="19">#REF!</definedName>
    <definedName name="Summary_Tables_31" localSheetId="3">#REF!</definedName>
    <definedName name="Summary_Tables_31" localSheetId="4">#REF!</definedName>
    <definedName name="Summary_Tables_31">#REF!</definedName>
    <definedName name="Summary_Tables_32" localSheetId="17">#REF!</definedName>
    <definedName name="Summary_Tables_32" localSheetId="19">#REF!</definedName>
    <definedName name="Summary_Tables_32" localSheetId="3">#REF!</definedName>
    <definedName name="Summary_Tables_32" localSheetId="4">#REF!</definedName>
    <definedName name="Summary_Tables_32">#REF!</definedName>
    <definedName name="Summary_Tables_34" localSheetId="11">[2]Table3.8a!#REF!</definedName>
    <definedName name="Summary_Tables_34" localSheetId="12">[2]Table3.8a!#REF!</definedName>
    <definedName name="Summary_Tables_34" localSheetId="17">[5]Table3.8a!#REF!</definedName>
    <definedName name="Summary_Tables_34" localSheetId="18">[5]Table3.8a!#REF!</definedName>
    <definedName name="Summary_Tables_34" localSheetId="19">[5]Table3.8a!#REF!</definedName>
    <definedName name="Summary_Tables_34" localSheetId="3">#REF!</definedName>
    <definedName name="Summary_Tables_34" localSheetId="4">#REF!</definedName>
    <definedName name="Summary_Tables_34" localSheetId="16">[2]Table3.8a!#REF!</definedName>
    <definedName name="Summary_Tables_34">#REF!</definedName>
    <definedName name="Summary_Tables_35" localSheetId="11">[2]Table3.8b!#REF!</definedName>
    <definedName name="Summary_Tables_35" localSheetId="12">[2]Table3.8b!#REF!</definedName>
    <definedName name="Summary_Tables_35" localSheetId="17">[5]Table3.8b!#REF!</definedName>
    <definedName name="Summary_Tables_35" localSheetId="18">[5]Table3.8b!#REF!</definedName>
    <definedName name="Summary_Tables_35" localSheetId="19">[5]Table3.8b!#REF!</definedName>
    <definedName name="Summary_Tables_35" localSheetId="3">#REF!</definedName>
    <definedName name="Summary_Tables_35" localSheetId="4">#REF!</definedName>
    <definedName name="Summary_Tables_35" localSheetId="16">[2]Table3.8b!#REF!</definedName>
    <definedName name="Summary_Tables_35">#REF!</definedName>
    <definedName name="Summary_Tables_36" localSheetId="17">#REF!</definedName>
    <definedName name="Summary_Tables_36" localSheetId="19">#REF!</definedName>
    <definedName name="Summary_Tables_36" localSheetId="3">#REF!</definedName>
    <definedName name="Summary_Tables_36" localSheetId="4">#REF!</definedName>
    <definedName name="Summary_Tables_36">#REF!</definedName>
    <definedName name="Summary_Tables_37" localSheetId="11">[2]Table3.8c!#REF!</definedName>
    <definedName name="Summary_Tables_37" localSheetId="12">[2]Table3.8c!#REF!</definedName>
    <definedName name="Summary_Tables_37" localSheetId="17">[5]Table3.8c!#REF!</definedName>
    <definedName name="Summary_Tables_37" localSheetId="18">[5]Table3.8c!#REF!</definedName>
    <definedName name="Summary_Tables_37" localSheetId="19">[5]Table3.8c!#REF!</definedName>
    <definedName name="Summary_Tables_37" localSheetId="3">#REF!</definedName>
    <definedName name="Summary_Tables_37" localSheetId="4">#REF!</definedName>
    <definedName name="Summary_Tables_37" localSheetId="16">[2]Table3.8c!#REF!</definedName>
    <definedName name="Summary_Tables_37">#REF!</definedName>
    <definedName name="Summary_Tables_38" localSheetId="11">[2]Table3.6!#REF!</definedName>
    <definedName name="Summary_Tables_38" localSheetId="12">[2]Table3.6!#REF!</definedName>
    <definedName name="Summary_Tables_38" localSheetId="17">[5]Table3.6!#REF!</definedName>
    <definedName name="Summary_Tables_38" localSheetId="18">[5]Table3.6!#REF!</definedName>
    <definedName name="Summary_Tables_38" localSheetId="19">[5]Table3.6!#REF!</definedName>
    <definedName name="Summary_Tables_38" localSheetId="3">#REF!</definedName>
    <definedName name="Summary_Tables_38" localSheetId="4">#REF!</definedName>
    <definedName name="Summary_Tables_38" localSheetId="16">[2]Table3.6!#REF!</definedName>
    <definedName name="Summary_Tables_38">#REF!</definedName>
    <definedName name="Summary_Tables_4" localSheetId="11">[7]Table2.2!#REF!</definedName>
    <definedName name="Summary_Tables_4" localSheetId="12">[7]Table2.2!#REF!</definedName>
    <definedName name="Summary_Tables_4" localSheetId="17">[8]Table2.2!#REF!</definedName>
    <definedName name="Summary_Tables_4" localSheetId="18">[8]Table2.2!#REF!</definedName>
    <definedName name="Summary_Tables_4" localSheetId="19">[8]Table2.2!#REF!</definedName>
    <definedName name="Summary_Tables_4" localSheetId="3">#REF!</definedName>
    <definedName name="Summary_Tables_4" localSheetId="4">#REF!</definedName>
    <definedName name="Summary_Tables_4" localSheetId="16">[7]Table2.2!#REF!</definedName>
    <definedName name="Summary_Tables_4">#REF!</definedName>
    <definedName name="Summary_Tables_44" localSheetId="11">[2]Table2.1!#REF!</definedName>
    <definedName name="Summary_Tables_44" localSheetId="12">[2]Table2.1!#REF!</definedName>
    <definedName name="Summary_Tables_44" localSheetId="17">[5]Table2.1!#REF!</definedName>
    <definedName name="Summary_Tables_44" localSheetId="18">[5]Table2.1!#REF!</definedName>
    <definedName name="Summary_Tables_44" localSheetId="19">[5]Table2.1!#REF!</definedName>
    <definedName name="Summary_Tables_44" localSheetId="3">#REF!</definedName>
    <definedName name="Summary_Tables_44" localSheetId="4">#REF!</definedName>
    <definedName name="Summary_Tables_44" localSheetId="16">[2]Table2.1!#REF!</definedName>
    <definedName name="Summary_Tables_44">#REF!</definedName>
    <definedName name="Summary_Tables_45" localSheetId="11">[2]Table2.2!#REF!</definedName>
    <definedName name="Summary_Tables_45" localSheetId="12">[2]Table2.2!#REF!</definedName>
    <definedName name="Summary_Tables_45" localSheetId="17">[5]Table2.2!#REF!</definedName>
    <definedName name="Summary_Tables_45" localSheetId="18">[5]Table2.2!#REF!</definedName>
    <definedName name="Summary_Tables_45" localSheetId="19">[5]Table2.2!#REF!</definedName>
    <definedName name="Summary_Tables_45" localSheetId="3">#REF!</definedName>
    <definedName name="Summary_Tables_45" localSheetId="4">#REF!</definedName>
    <definedName name="Summary_Tables_45" localSheetId="16">[2]Table2.2!#REF!</definedName>
    <definedName name="Summary_Tables_45">#REF!</definedName>
    <definedName name="Summary_Tables_46" localSheetId="11">[2]Table2.2!#REF!</definedName>
    <definedName name="Summary_Tables_46" localSheetId="12">[2]Table2.2!#REF!</definedName>
    <definedName name="Summary_Tables_46" localSheetId="17">[5]Table2.2!#REF!</definedName>
    <definedName name="Summary_Tables_46" localSheetId="18">[5]Table2.2!#REF!</definedName>
    <definedName name="Summary_Tables_46" localSheetId="19">[5]Table2.2!#REF!</definedName>
    <definedName name="Summary_Tables_46" localSheetId="3">#REF!</definedName>
    <definedName name="Summary_Tables_46" localSheetId="4">#REF!</definedName>
    <definedName name="Summary_Tables_46" localSheetId="16">[2]Table2.2!#REF!</definedName>
    <definedName name="Summary_Tables_46">#REF!</definedName>
    <definedName name="Summary_Tables_5" localSheetId="11">[7]Table2.2!#REF!</definedName>
    <definedName name="Summary_Tables_5" localSheetId="12">[7]Table2.2!#REF!</definedName>
    <definedName name="Summary_Tables_5" localSheetId="17">[8]Table2.2!#REF!</definedName>
    <definedName name="Summary_Tables_5" localSheetId="18">[8]Table2.2!#REF!</definedName>
    <definedName name="Summary_Tables_5" localSheetId="19">[8]Table2.2!#REF!</definedName>
    <definedName name="Summary_Tables_5" localSheetId="3">#REF!</definedName>
    <definedName name="Summary_Tables_5" localSheetId="4">#REF!</definedName>
    <definedName name="Summary_Tables_5" localSheetId="16">[7]Table2.2!#REF!</definedName>
    <definedName name="Summary_Tables_5">#REF!</definedName>
    <definedName name="TRNR_27252d25533b49a2ae5d652998b4ec22_125_6" localSheetId="17" hidden="1">'[9]22. Govt bond yields'!#REF!</definedName>
    <definedName name="TRNR_27252d25533b49a2ae5d652998b4ec22_125_6" localSheetId="19" hidden="1">#REF!</definedName>
    <definedName name="TRNR_27252d25533b49a2ae5d652998b4ec22_125_6" hidden="1">#REF!</definedName>
    <definedName name="TRNR_4a25bddce7e94a4691b613e1f447ec80_125_6" localSheetId="17" hidden="1">'[9]22. Govt bond yields'!#REF!</definedName>
    <definedName name="TRNR_4a25bddce7e94a4691b613e1f447ec80_125_6" localSheetId="19" hidden="1">#REF!</definedName>
    <definedName name="TRNR_4a25bddce7e94a4691b613e1f447ec80_125_6" hidden="1">#REF!</definedName>
    <definedName name="TRNR_8834841dd5134ebb8743db6226aa1d57_125_6" localSheetId="17" hidden="1">'[9]22. Govt bond yields'!#REF!</definedName>
    <definedName name="TRNR_8834841dd5134ebb8743db6226aa1d57_125_6" localSheetId="19" hidden="1">#REF!</definedName>
    <definedName name="TRNR_8834841dd5134ebb8743db6226aa1d57_125_6" hidden="1">#REF!</definedName>
    <definedName name="TRNR_93fda65b34ef4468bc0e176e1fc49700_125_6" localSheetId="17" hidden="1">'[9]22. Govt bond yields'!#REF!</definedName>
    <definedName name="TRNR_93fda65b34ef4468bc0e176e1fc49700_125_6" localSheetId="19" hidden="1">#REF!</definedName>
    <definedName name="TRNR_93fda65b34ef4468bc0e176e1fc49700_125_6" hidden="1">#REF!</definedName>
    <definedName name="TRNR_9a1f6f35f6a34ec2ae2cc7e9f8d408de_125_6" localSheetId="17" hidden="1">'[9]22. Govt bond yields'!#REF!</definedName>
    <definedName name="TRNR_9a1f6f35f6a34ec2ae2cc7e9f8d408de_125_6" localSheetId="19" hidden="1">#REF!</definedName>
    <definedName name="TRNR_9a1f6f35f6a34ec2ae2cc7e9f8d408de_125_6" hidden="1">#REF!</definedName>
    <definedName name="TRNR_a0797764f0d8457f91f598ca4e180462_125_6" localSheetId="17" hidden="1">'[9]22. Govt bond yields'!#REF!</definedName>
    <definedName name="TRNR_a0797764f0d8457f91f598ca4e180462_125_6" localSheetId="19" hidden="1">#REF!</definedName>
    <definedName name="TRNR_a0797764f0d8457f91f598ca4e180462_125_6" hidden="1">#REF!</definedName>
    <definedName name="TRNR_b82114740f634c1fb9a10248c154a1b9_125_6" localSheetId="17" hidden="1">'[9]22. Govt bond yields'!#REF!</definedName>
    <definedName name="TRNR_b82114740f634c1fb9a10248c154a1b9_125_6" localSheetId="19" hidden="1">#REF!</definedName>
    <definedName name="TRNR_b82114740f634c1fb9a10248c154a1b9_125_6" hidden="1">#REF!</definedName>
    <definedName name="TRNR_d9166fe0221c4074aed36a46b684215b_125_6" localSheetId="17" hidden="1">'[9]22. Govt bond yields'!#REF!</definedName>
    <definedName name="TRNR_d9166fe0221c4074aed36a46b684215b_125_6" localSheetId="19" hidden="1">#REF!</definedName>
    <definedName name="TRNR_d9166fe0221c4074aed36a46b684215b_125_6" hidden="1">#REF!</definedName>
    <definedName name="TRNR_f8530f1de0a7463284c941bfe9e4e249_125_6" localSheetId="17" hidden="1">'[9]22. Govt bond yields'!#REF!</definedName>
    <definedName name="TRNR_f8530f1de0a7463284c941bfe9e4e249_125_6" localSheetId="19" hidden="1">#REF!</definedName>
    <definedName name="TRNR_f8530f1de0a7463284c941bfe9e4e249_125_6" hidden="1">#REF!</definedName>
    <definedName name="TRNR_f86c585bc31248c8bc2b3a1a46c88b17_65_6" localSheetId="17" hidden="1">'[9]22. Govt bond yields'!#REF!</definedName>
    <definedName name="TRNR_f86c585bc31248c8bc2b3a1a46c88b17_65_6" localSheetId="19" hidden="1">#REF!</definedName>
    <definedName name="TRNR_f86c585bc31248c8bc2b3a1a46c88b17_65_6" hidden="1">#REF!</definedName>
    <definedName name="xxx" localSheetId="17">#REF!</definedName>
    <definedName name="xxx" localSheetId="19">#REF!</definedName>
    <definedName name="xxx">#REF!</definedName>
    <definedName name="xxxxx" localSheetId="17" hidden="1">'[5]Table 2.5'!#REF!</definedName>
    <definedName name="xxxxx" localSheetId="19" hidden="1">#REF!</definedName>
    <definedName name="xxxxx" hidden="1">#REF!</definedName>
    <definedName name="Z_14A37906_4245_11D2_A0DD_006008720D93_.wvu.PrintArea" localSheetId="17" hidden="1">#REF!</definedName>
    <definedName name="Z_14A37906_4245_11D2_A0DD_006008720D93_.wvu.PrintArea" localSheetId="19" hidden="1">#REF!</definedName>
    <definedName name="Z_14A37906_4245_11D2_A0DD_006008720D93_.wvu.PrintArea" hidden="1">#REF!</definedName>
    <definedName name="Z_8EEF5401_87C6_11D3_BF6F_444553540000_.wvu.PrintArea" localSheetId="17" hidden="1">#REF!</definedName>
    <definedName name="Z_8EEF5401_87C6_11D3_BF6F_444553540000_.wvu.PrintArea" localSheetId="19" hidden="1">#REF!</definedName>
    <definedName name="Z_8EEF5401_87C6_11D3_BF6F_444553540000_.wvu.PrintArea" hidden="1">#REF!</definedName>
    <definedName name="Z_B5B3C281_3E7C_11D3_BF6D_444553540000_.wvu.Cols" localSheetId="17" hidden="1">#REF!,#REF!,#REF!,#REF!</definedName>
    <definedName name="Z_B5B3C281_3E7C_11D3_BF6D_444553540000_.wvu.Cols" localSheetId="19" hidden="1">#REF!,#REF!,#REF!,#REF!</definedName>
    <definedName name="Z_B5B3C281_3E7C_11D3_BF6D_444553540000_.wvu.Cols" localSheetId="3" hidden="1">#REF!,#REF!,#REF!,#REF!</definedName>
    <definedName name="Z_B5B3C281_3E7C_11D3_BF6D_444553540000_.wvu.Cols" localSheetId="4" hidden="1">#REF!,#REF!,#REF!,#REF!</definedName>
    <definedName name="Z_B5B3C281_3E7C_11D3_BF6D_444553540000_.wvu.Cols" hidden="1">#REF!,#REF!,#REF!,#REF!</definedName>
    <definedName name="Z_B5B3C281_3E7C_11D3_BF6D_444553540000_.wvu.PrintArea" localSheetId="17" hidden="1">#REF!</definedName>
    <definedName name="Z_B5B3C281_3E7C_11D3_BF6D_444553540000_.wvu.PrintArea" localSheetId="19" hidden="1">#REF!</definedName>
    <definedName name="Z_B5B3C281_3E7C_11D3_BF6D_444553540000_.wvu.PrintArea" localSheetId="3" hidden="1">#REF!</definedName>
    <definedName name="Z_B5B3C281_3E7C_11D3_BF6D_444553540000_.wvu.PrintArea" localSheetId="4" hidden="1">#REF!</definedName>
    <definedName name="Z_B5B3C281_3E7C_11D3_BF6D_444553540000_.wvu.PrintArea" hidden="1">#REF!</definedName>
    <definedName name="Z_B5B3C281_3E7C_11D3_BF6D_444553540000_.wvu.Rows" localSheetId="17" hidden="1">#REF!</definedName>
    <definedName name="Z_B5B3C281_3E7C_11D3_BF6D_444553540000_.wvu.Rows" localSheetId="19" hidden="1">#REF!</definedName>
    <definedName name="Z_B5B3C281_3E7C_11D3_BF6D_444553540000_.wvu.Rows" localSheetId="3" hidden="1">#REF!</definedName>
    <definedName name="Z_B5B3C281_3E7C_11D3_BF6D_444553540000_.wvu.Rows" localSheetId="4" hidden="1">#REF!</definedName>
    <definedName name="Z_B5B3C281_3E7C_11D3_BF6D_444553540000_.wvu.Rows" hidden="1">#REF!</definedName>
    <definedName name="Z_E06AAC6B_EB02_4A68_A314_AB97A5C2BEF4_.wvu.PrintArea" localSheetId="17" hidden="1">#REF!</definedName>
    <definedName name="Z_E06AAC6B_EB02_4A68_A314_AB97A5C2BEF4_.wvu.PrintArea" localSheetId="19" hidden="1">#REF!</definedName>
    <definedName name="Z_E06AAC6B_EB02_4A68_A314_AB97A5C2BEF4_.wvu.PrintArea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55" l="1"/>
  <c r="O13" i="55"/>
  <c r="P12" i="55"/>
  <c r="O12" i="55"/>
  <c r="P11" i="55"/>
  <c r="O11" i="55"/>
  <c r="P10" i="55"/>
  <c r="O10" i="55"/>
  <c r="P9" i="55"/>
  <c r="O9" i="55"/>
  <c r="P8" i="55"/>
  <c r="O8" i="55"/>
  <c r="P7" i="55"/>
  <c r="O7" i="55"/>
  <c r="P6" i="55"/>
  <c r="O6" i="55"/>
  <c r="E30" i="54" l="1"/>
  <c r="E28" i="54"/>
  <c r="E27" i="54"/>
  <c r="E26" i="54"/>
  <c r="E25" i="54"/>
  <c r="E24" i="54"/>
  <c r="E23" i="54"/>
  <c r="E22" i="54"/>
  <c r="E21" i="54"/>
  <c r="E20" i="54"/>
  <c r="E19" i="54"/>
  <c r="E18" i="54"/>
  <c r="E17" i="54"/>
  <c r="E16" i="54"/>
  <c r="E15" i="54"/>
  <c r="E14" i="54"/>
  <c r="E13" i="54"/>
  <c r="E12" i="54"/>
  <c r="E11" i="54"/>
  <c r="E10" i="54"/>
  <c r="E9" i="54"/>
  <c r="E8" i="54"/>
  <c r="E7" i="54"/>
  <c r="E6" i="54"/>
  <c r="E31" i="54" l="1"/>
  <c r="E29" i="54"/>
  <c r="J19" i="19" l="1"/>
  <c r="J4" i="19"/>
  <c r="AB11" i="18"/>
  <c r="AB12" i="18"/>
  <c r="AB13" i="18"/>
  <c r="AB10" i="18"/>
  <c r="AC11" i="18"/>
  <c r="AC12" i="18"/>
  <c r="AC13" i="18"/>
  <c r="AC10" i="18"/>
  <c r="B9" i="18"/>
  <c r="C9" i="18"/>
  <c r="D9" i="18"/>
  <c r="E9" i="18"/>
  <c r="F9" i="18"/>
  <c r="G9" i="18"/>
  <c r="H9" i="18"/>
  <c r="I9" i="18"/>
  <c r="J9" i="18"/>
  <c r="K9" i="18"/>
  <c r="L9" i="18"/>
  <c r="M9" i="18"/>
  <c r="N9" i="18"/>
  <c r="O9" i="18"/>
  <c r="P9" i="18"/>
  <c r="AC9" i="18"/>
  <c r="AF9" i="18"/>
  <c r="AE9" i="18"/>
  <c r="Q9" i="18"/>
  <c r="R9" i="18"/>
  <c r="S9" i="18"/>
  <c r="T9" i="18"/>
  <c r="U9" i="18"/>
  <c r="V9" i="18"/>
  <c r="W9" i="18"/>
  <c r="X9" i="18"/>
  <c r="Y9" i="18"/>
  <c r="Z9" i="18"/>
  <c r="AB9" i="18"/>
  <c r="AA9" i="18"/>
  <c r="B22" i="35" l="1"/>
  <c r="F22" i="35"/>
  <c r="B18" i="35"/>
  <c r="B17" i="35"/>
  <c r="T13" i="33" l="1"/>
  <c r="C8" i="17" l="1"/>
  <c r="D8" i="17"/>
  <c r="E8" i="17"/>
  <c r="F8" i="17"/>
  <c r="G8" i="17"/>
  <c r="H8" i="17"/>
  <c r="I8" i="17"/>
  <c r="J8" i="17"/>
  <c r="K8" i="17"/>
  <c r="L8" i="17"/>
  <c r="M8" i="17"/>
  <c r="N8" i="17"/>
  <c r="O8" i="17"/>
  <c r="P8" i="17"/>
  <c r="Q8" i="17"/>
  <c r="R8" i="17"/>
  <c r="S8" i="17"/>
  <c r="T8" i="17"/>
  <c r="U8" i="17"/>
  <c r="V8" i="17"/>
  <c r="W8" i="17"/>
  <c r="X8" i="17"/>
  <c r="Y8" i="17"/>
  <c r="Z8" i="17"/>
  <c r="AA8" i="17"/>
  <c r="AB8" i="17"/>
  <c r="B8" i="17"/>
  <c r="B8" i="35" l="1"/>
  <c r="B9" i="35"/>
  <c r="B10" i="35"/>
  <c r="B11" i="35"/>
  <c r="B12" i="35"/>
  <c r="B13" i="35"/>
  <c r="B14" i="35"/>
  <c r="B15" i="35"/>
  <c r="B16" i="35"/>
  <c r="B19" i="35"/>
  <c r="B20" i="35"/>
  <c r="B21" i="35"/>
  <c r="B7" i="35"/>
  <c r="F8" i="35"/>
  <c r="F9" i="35"/>
  <c r="F10" i="35"/>
  <c r="F11" i="35"/>
  <c r="F12" i="35"/>
  <c r="F13" i="35"/>
  <c r="F14" i="35"/>
  <c r="F15" i="35"/>
  <c r="F16" i="35"/>
  <c r="C16" i="35" s="1"/>
  <c r="F17" i="35"/>
  <c r="F18" i="35"/>
  <c r="F19" i="35"/>
  <c r="F20" i="35"/>
  <c r="F21" i="35"/>
  <c r="F7" i="35"/>
  <c r="C15" i="35" l="1"/>
  <c r="C19" i="35"/>
  <c r="C18" i="35"/>
  <c r="C17" i="35"/>
  <c r="C12" i="35"/>
  <c r="C11" i="35"/>
  <c r="C10" i="35"/>
  <c r="C9" i="35"/>
  <c r="C8" i="35"/>
  <c r="C20" i="35"/>
  <c r="C7" i="35"/>
  <c r="C21" i="35"/>
  <c r="C14" i="35"/>
  <c r="C22" i="35"/>
  <c r="C13" i="35"/>
  <c r="AL15" i="22" l="1"/>
  <c r="T7" i="22"/>
  <c r="T15" i="22"/>
  <c r="BD15" i="22"/>
  <c r="BD7" i="22"/>
  <c r="AL7" i="22"/>
  <c r="L74" i="21"/>
  <c r="BC15" i="22"/>
  <c r="BC7" i="22"/>
  <c r="AK15" i="22"/>
  <c r="AK7" i="22"/>
  <c r="S15" i="22"/>
  <c r="S7" i="22"/>
  <c r="AH6" i="18" l="1"/>
  <c r="AH8" i="18"/>
  <c r="AH7" i="18"/>
  <c r="AG6" i="18"/>
  <c r="AG8" i="18"/>
  <c r="AG7" i="18"/>
  <c r="AF8" i="18"/>
  <c r="AF7" i="18"/>
  <c r="AF6" i="18"/>
  <c r="AE8" i="18"/>
  <c r="AE7" i="18"/>
  <c r="AE6" i="18"/>
  <c r="AD8" i="18"/>
  <c r="AD7" i="18"/>
  <c r="AD6" i="18"/>
  <c r="AC6" i="18"/>
  <c r="AC8" i="18"/>
  <c r="AC7" i="18"/>
  <c r="R66" i="21" l="1"/>
  <c r="Q66" i="21"/>
  <c r="S66" i="21" s="1"/>
  <c r="L66" i="21"/>
  <c r="K66" i="21"/>
  <c r="L65" i="21"/>
  <c r="K65" i="21"/>
  <c r="F65" i="21"/>
  <c r="R65" i="21" s="1"/>
  <c r="R64" i="21"/>
  <c r="S64" i="21" s="1"/>
  <c r="Q64" i="21"/>
  <c r="L64" i="21"/>
  <c r="K64" i="21"/>
  <c r="M64" i="21" s="1"/>
  <c r="R63" i="21"/>
  <c r="Q63" i="21"/>
  <c r="S63" i="21" s="1"/>
  <c r="L63" i="21"/>
  <c r="K63" i="21"/>
  <c r="R62" i="21"/>
  <c r="Q62" i="21"/>
  <c r="S62" i="21" s="1"/>
  <c r="L62" i="21"/>
  <c r="K62" i="21"/>
  <c r="M62" i="21" s="1"/>
  <c r="R61" i="21"/>
  <c r="Q61" i="21"/>
  <c r="S61" i="21" s="1"/>
  <c r="L61" i="21"/>
  <c r="K61" i="21"/>
  <c r="R60" i="21"/>
  <c r="Q60" i="21"/>
  <c r="L60" i="21"/>
  <c r="K60" i="21"/>
  <c r="M60" i="21" s="1"/>
  <c r="R59" i="21"/>
  <c r="Q59" i="21"/>
  <c r="L59" i="21"/>
  <c r="K59" i="21"/>
  <c r="M59" i="21" s="1"/>
  <c r="R58" i="21"/>
  <c r="Q58" i="21"/>
  <c r="S58" i="21" s="1"/>
  <c r="L58" i="21"/>
  <c r="K58" i="21"/>
  <c r="M58" i="21" s="1"/>
  <c r="R57" i="21"/>
  <c r="Q57" i="21"/>
  <c r="S57" i="21" s="1"/>
  <c r="L57" i="21"/>
  <c r="K57" i="21"/>
  <c r="M57" i="21" s="1"/>
  <c r="R56" i="21"/>
  <c r="Q56" i="21"/>
  <c r="L56" i="21"/>
  <c r="K56" i="21"/>
  <c r="M56" i="21" s="1"/>
  <c r="R55" i="21"/>
  <c r="Q55" i="21"/>
  <c r="S55" i="21" s="1"/>
  <c r="L55" i="21"/>
  <c r="K55" i="21"/>
  <c r="M55" i="21" s="1"/>
  <c r="R54" i="21"/>
  <c r="Q54" i="21"/>
  <c r="L54" i="21"/>
  <c r="K54" i="21"/>
  <c r="M54" i="21" s="1"/>
  <c r="R53" i="21"/>
  <c r="Q53" i="21"/>
  <c r="L53" i="21"/>
  <c r="K53" i="21"/>
  <c r="R52" i="21"/>
  <c r="Q52" i="21"/>
  <c r="S52" i="21" s="1"/>
  <c r="L52" i="21"/>
  <c r="K52" i="21"/>
  <c r="M52" i="21" s="1"/>
  <c r="R51" i="21"/>
  <c r="Q51" i="21"/>
  <c r="S51" i="21" s="1"/>
  <c r="M51" i="21"/>
  <c r="L51" i="21"/>
  <c r="K51" i="21"/>
  <c r="S50" i="21"/>
  <c r="R50" i="21"/>
  <c r="Q50" i="21"/>
  <c r="L50" i="21"/>
  <c r="K50" i="21"/>
  <c r="R49" i="21"/>
  <c r="Q49" i="21"/>
  <c r="S49" i="21" s="1"/>
  <c r="L49" i="21"/>
  <c r="K49" i="21"/>
  <c r="M49" i="21" s="1"/>
  <c r="R48" i="21"/>
  <c r="Q48" i="21"/>
  <c r="S48" i="21" s="1"/>
  <c r="L48" i="21"/>
  <c r="K48" i="21"/>
  <c r="R47" i="21"/>
  <c r="Q47" i="21"/>
  <c r="S47" i="21" s="1"/>
  <c r="L47" i="21"/>
  <c r="K47" i="21"/>
  <c r="M47" i="21" s="1"/>
  <c r="R46" i="21"/>
  <c r="S46" i="21" s="1"/>
  <c r="Q46" i="21"/>
  <c r="L46" i="21"/>
  <c r="K46" i="21"/>
  <c r="M46" i="21" s="1"/>
  <c r="R45" i="21"/>
  <c r="Q45" i="21"/>
  <c r="S45" i="21" s="1"/>
  <c r="L45" i="21"/>
  <c r="K45" i="21"/>
  <c r="M45" i="21" s="1"/>
  <c r="R44" i="21"/>
  <c r="Q44" i="21"/>
  <c r="L44" i="21"/>
  <c r="M44" i="21" s="1"/>
  <c r="K44" i="21"/>
  <c r="D43" i="21"/>
  <c r="R43" i="21" s="1"/>
  <c r="C43" i="21"/>
  <c r="Q43" i="21" s="1"/>
  <c r="S43" i="21" s="1"/>
  <c r="D42" i="21"/>
  <c r="L42" i="21" s="1"/>
  <c r="C42" i="21"/>
  <c r="K42" i="21" s="1"/>
  <c r="M42" i="21" s="1"/>
  <c r="D41" i="21"/>
  <c r="R41" i="21" s="1"/>
  <c r="C41" i="21"/>
  <c r="Q41" i="21" s="1"/>
  <c r="S41" i="21" s="1"/>
  <c r="R40" i="21"/>
  <c r="Q40" i="21"/>
  <c r="L40" i="21"/>
  <c r="K40" i="21"/>
  <c r="M40" i="21" s="1"/>
  <c r="R39" i="21"/>
  <c r="Q39" i="21"/>
  <c r="L39" i="21"/>
  <c r="K39" i="21"/>
  <c r="M39" i="21" s="1"/>
  <c r="R38" i="21"/>
  <c r="Q38" i="21"/>
  <c r="S38" i="21" s="1"/>
  <c r="L38" i="21"/>
  <c r="K38" i="21"/>
  <c r="M38" i="21" s="1"/>
  <c r="R37" i="21"/>
  <c r="Q37" i="21"/>
  <c r="S37" i="21" s="1"/>
  <c r="L37" i="21"/>
  <c r="K37" i="21"/>
  <c r="M37" i="21" s="1"/>
  <c r="R36" i="21"/>
  <c r="Q36" i="21"/>
  <c r="L36" i="21"/>
  <c r="K36" i="21"/>
  <c r="M36" i="21" s="1"/>
  <c r="R35" i="21"/>
  <c r="Q35" i="21"/>
  <c r="S35" i="21" s="1"/>
  <c r="L35" i="21"/>
  <c r="K35" i="21"/>
  <c r="M35" i="21" s="1"/>
  <c r="R34" i="21"/>
  <c r="Q34" i="21"/>
  <c r="S34" i="21" s="1"/>
  <c r="L34" i="21"/>
  <c r="K34" i="21"/>
  <c r="M34" i="21" s="1"/>
  <c r="R33" i="21"/>
  <c r="Q33" i="21"/>
  <c r="L33" i="21"/>
  <c r="K33" i="21"/>
  <c r="R32" i="21"/>
  <c r="Q32" i="21"/>
  <c r="S32" i="21" s="1"/>
  <c r="L32" i="21"/>
  <c r="K32" i="21"/>
  <c r="M32" i="21" s="1"/>
  <c r="R31" i="21"/>
  <c r="Q31" i="21"/>
  <c r="S31" i="21" s="1"/>
  <c r="L31" i="21"/>
  <c r="K31" i="21"/>
  <c r="M31" i="21" s="1"/>
  <c r="S30" i="21"/>
  <c r="R30" i="21"/>
  <c r="Q30" i="21"/>
  <c r="L30" i="21"/>
  <c r="K30" i="21"/>
  <c r="R29" i="21"/>
  <c r="Q29" i="21"/>
  <c r="S29" i="21" s="1"/>
  <c r="L29" i="21"/>
  <c r="K29" i="21"/>
  <c r="M29" i="21" s="1"/>
  <c r="R28" i="21"/>
  <c r="Q28" i="21"/>
  <c r="S28" i="21" s="1"/>
  <c r="L28" i="21"/>
  <c r="K28" i="21"/>
  <c r="M28" i="21" s="1"/>
  <c r="R27" i="21"/>
  <c r="Q27" i="21"/>
  <c r="S27" i="21" s="1"/>
  <c r="L27" i="21"/>
  <c r="K27" i="21"/>
  <c r="M27" i="21" s="1"/>
  <c r="R26" i="21"/>
  <c r="S26" i="21" s="1"/>
  <c r="Q26" i="21"/>
  <c r="L26" i="21"/>
  <c r="K26" i="21"/>
  <c r="M26" i="21" s="1"/>
  <c r="R25" i="21"/>
  <c r="Q25" i="21"/>
  <c r="S25" i="21" s="1"/>
  <c r="L25" i="21"/>
  <c r="K25" i="21"/>
  <c r="M25" i="21" s="1"/>
  <c r="R24" i="21"/>
  <c r="Q24" i="21"/>
  <c r="S24" i="21" s="1"/>
  <c r="L24" i="21"/>
  <c r="M24" i="21" s="1"/>
  <c r="K24" i="21"/>
  <c r="R23" i="21"/>
  <c r="S23" i="21" s="1"/>
  <c r="Q23" i="21"/>
  <c r="L23" i="21"/>
  <c r="K23" i="21"/>
  <c r="M23" i="21" s="1"/>
  <c r="R22" i="21"/>
  <c r="Q22" i="21"/>
  <c r="S22" i="21" s="1"/>
  <c r="L22" i="21"/>
  <c r="K22" i="21"/>
  <c r="M22" i="21" s="1"/>
  <c r="R21" i="21"/>
  <c r="Q21" i="21"/>
  <c r="S21" i="21" s="1"/>
  <c r="L21" i="21"/>
  <c r="K21" i="21"/>
  <c r="M21" i="21" s="1"/>
  <c r="R20" i="21"/>
  <c r="Q20" i="21"/>
  <c r="S20" i="21" s="1"/>
  <c r="L20" i="21"/>
  <c r="K20" i="21"/>
  <c r="R19" i="21"/>
  <c r="Q19" i="21"/>
  <c r="L19" i="21"/>
  <c r="K19" i="21"/>
  <c r="M19" i="21" s="1"/>
  <c r="R18" i="21"/>
  <c r="Q18" i="21"/>
  <c r="S18" i="21" s="1"/>
  <c r="L18" i="21"/>
  <c r="K18" i="21"/>
  <c r="M18" i="21" s="1"/>
  <c r="R17" i="21"/>
  <c r="Q17" i="21"/>
  <c r="S17" i="21" s="1"/>
  <c r="L17" i="21"/>
  <c r="K17" i="21"/>
  <c r="M17" i="21" s="1"/>
  <c r="R16" i="21"/>
  <c r="Q16" i="21"/>
  <c r="S16" i="21" s="1"/>
  <c r="L16" i="21"/>
  <c r="K16" i="21"/>
  <c r="M16" i="21" s="1"/>
  <c r="R15" i="21"/>
  <c r="Q15" i="21"/>
  <c r="S15" i="21" s="1"/>
  <c r="L15" i="21"/>
  <c r="K15" i="21"/>
  <c r="M15" i="21" s="1"/>
  <c r="R14" i="21"/>
  <c r="Q14" i="21"/>
  <c r="S14" i="21" s="1"/>
  <c r="L14" i="21"/>
  <c r="K14" i="21"/>
  <c r="M14" i="21" s="1"/>
  <c r="R13" i="21"/>
  <c r="Q13" i="21"/>
  <c r="L13" i="21"/>
  <c r="K13" i="21"/>
  <c r="M13" i="21" s="1"/>
  <c r="R12" i="21"/>
  <c r="Q12" i="21"/>
  <c r="L12" i="21"/>
  <c r="K12" i="21"/>
  <c r="M12" i="21" s="1"/>
  <c r="R11" i="21"/>
  <c r="Q11" i="21"/>
  <c r="S11" i="21" s="1"/>
  <c r="L11" i="21"/>
  <c r="K11" i="21"/>
  <c r="M11" i="21" s="1"/>
  <c r="R10" i="21"/>
  <c r="Q10" i="21"/>
  <c r="S10" i="21" s="1"/>
  <c r="L10" i="21"/>
  <c r="K10" i="21"/>
  <c r="M10" i="21" s="1"/>
  <c r="S9" i="21"/>
  <c r="R9" i="21"/>
  <c r="Q9" i="21"/>
  <c r="L9" i="21"/>
  <c r="K9" i="21"/>
  <c r="M9" i="21" s="1"/>
  <c r="R8" i="21"/>
  <c r="Q8" i="21"/>
  <c r="S8" i="21" s="1"/>
  <c r="L8" i="21"/>
  <c r="K8" i="21"/>
  <c r="M8" i="21" s="1"/>
  <c r="R7" i="21"/>
  <c r="Q7" i="21"/>
  <c r="S7" i="21" s="1"/>
  <c r="L7" i="21"/>
  <c r="K7" i="21"/>
  <c r="R6" i="21"/>
  <c r="Q6" i="21"/>
  <c r="S6" i="21" s="1"/>
  <c r="L6" i="21"/>
  <c r="K6" i="21"/>
  <c r="M6" i="21" s="1"/>
  <c r="R5" i="21"/>
  <c r="Q5" i="21"/>
  <c r="L5" i="21"/>
  <c r="K5" i="21"/>
  <c r="M5" i="21" s="1"/>
  <c r="R4" i="21"/>
  <c r="Q4" i="21"/>
  <c r="S4" i="21" s="1"/>
  <c r="L4" i="21"/>
  <c r="K4" i="21"/>
  <c r="M4" i="21" s="1"/>
  <c r="Q65" i="21" l="1"/>
  <c r="S65" i="21" s="1"/>
  <c r="Q42" i="21"/>
  <c r="S12" i="21"/>
  <c r="R42" i="21"/>
  <c r="M50" i="21"/>
  <c r="M53" i="21"/>
  <c r="S56" i="21"/>
  <c r="S59" i="21"/>
  <c r="M63" i="21"/>
  <c r="M66" i="21"/>
  <c r="K72" i="21"/>
  <c r="K75" i="21"/>
  <c r="K76" i="21"/>
  <c r="K74" i="21"/>
  <c r="K73" i="21"/>
  <c r="K71" i="21"/>
  <c r="M65" i="21"/>
  <c r="L76" i="21"/>
  <c r="L75" i="21"/>
  <c r="L73" i="21"/>
  <c r="L72" i="21"/>
  <c r="L71" i="21"/>
  <c r="S19" i="21"/>
  <c r="M7" i="21"/>
  <c r="S13" i="21"/>
  <c r="M20" i="21"/>
  <c r="M30" i="21"/>
  <c r="M33" i="21"/>
  <c r="S36" i="21"/>
  <c r="S39" i="21"/>
  <c r="S53" i="21"/>
  <c r="S40" i="21"/>
  <c r="S5" i="21"/>
  <c r="S60" i="21"/>
  <c r="S33" i="21"/>
  <c r="S44" i="21"/>
  <c r="M48" i="21"/>
  <c r="S54" i="21"/>
  <c r="M61" i="21"/>
  <c r="L43" i="21"/>
  <c r="L41" i="21"/>
  <c r="K43" i="21"/>
  <c r="K41" i="21"/>
  <c r="M41" i="21" l="1"/>
  <c r="S42" i="21"/>
  <c r="M43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tc={68ACE2CB-D8F6-477A-9196-49CD79BB3F3A}</author>
  </authors>
  <commentList>
    <comment ref="V15" authorId="0" shapeId="0" xr:uid="{68ACE2CB-D8F6-477A-9196-49CD79BB3F3A}">
      <text>
        <t>[Threaded comment]
Your version of Excel allows you to read this threaded comment; however, any edits to it will get removed if the file is opened in a newer version of Excel. Learn more: https://go.microsoft.com/fwlink/?linkid=870924
Comment:
    Q12024</t>
      </text>
    </comment>
  </commentList>
</comments>
</file>

<file path=xl/sharedStrings.xml><?xml version="1.0" encoding="utf-8"?>
<sst xmlns="http://schemas.openxmlformats.org/spreadsheetml/2006/main" count="640" uniqueCount="240">
  <si>
    <t>Quarterly sales by auto and other manufacturing industries, and index of production volume</t>
  </si>
  <si>
    <t>Q1</t>
  </si>
  <si>
    <t>Q2</t>
  </si>
  <si>
    <t>Q3</t>
  </si>
  <si>
    <t>Q4</t>
  </si>
  <si>
    <t>Other manufacturing</t>
  </si>
  <si>
    <t>transport equipment</t>
  </si>
  <si>
    <t>Production volume index (right axis)</t>
  </si>
  <si>
    <t>Source: Statistics South Africa. Manufacturing: Production and Sales</t>
  </si>
  <si>
    <t>Q2 2025</t>
  </si>
  <si>
    <t>food/
beverages</t>
  </si>
  <si>
    <t>metals</t>
  </si>
  <si>
    <t>transport 
equipment</t>
  </si>
  <si>
    <t>chemicals/
plastics</t>
  </si>
  <si>
    <t>petroleum 
refineries</t>
  </si>
  <si>
    <t>machinery (b)</t>
  </si>
  <si>
    <t>Other manu-
facturing</t>
  </si>
  <si>
    <t>wood and paper</t>
  </si>
  <si>
    <t>Glass/non-
metallic mineral</t>
  </si>
  <si>
    <t>Clothing/textiles/
leather/footwear</t>
  </si>
  <si>
    <t>b. includes electrical machinery</t>
  </si>
  <si>
    <t>Payload</t>
  </si>
  <si>
    <t>Electricity supplied</t>
  </si>
  <si>
    <t>rail - MT</t>
  </si>
  <si>
    <t>road - MT</t>
  </si>
  <si>
    <t>ports - MT</t>
  </si>
  <si>
    <t>Eskom - TWh (right axis)</t>
  </si>
  <si>
    <t>Private electricity - TWh (right axis)</t>
  </si>
  <si>
    <t>quarterly average for year</t>
  </si>
  <si>
    <t>Source: Statistics South Africa. Electricity generated and available for distribution. Excel spreadsheet; and Land Transport Survey. Excel spreadsheet. For ports, Transnet National Ports Authority. Port Statistics. Webpage.</t>
  </si>
  <si>
    <t>Indices of quarterly unit export prices for major South African mineral exports</t>
  </si>
  <si>
    <t>Indices for prices in constant rand reflated with average annual CPI.</t>
  </si>
  <si>
    <t xml:space="preserve">Figures in parentheses represent share in total export revenues. 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</si>
  <si>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</si>
  <si>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</si>
  <si>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</si>
  <si>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</si>
  <si>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</si>
  <si>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</si>
  <si>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</si>
  <si>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</si>
  <si>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</si>
  <si>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</si>
  <si>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</si>
  <si>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</si>
  <si>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</si>
  <si>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</si>
  <si>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</si>
  <si>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</si>
  <si>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</si>
  <si>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</si>
  <si>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</si>
  <si>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</si>
  <si>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</si>
  <si>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</si>
  <si>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</si>
  <si>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</si>
  <si>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</si>
  <si>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</si>
  <si>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iron ore (5%)</t>
  </si>
  <si>
    <t>manga-
nese (3%)</t>
  </si>
  <si>
    <t>chromium
(5%)</t>
  </si>
  <si>
    <t xml:space="preserve">Source: Calculated from Quantec EasyData. Series on national trade at HS 8 level. </t>
  </si>
  <si>
    <t>Agriculture</t>
  </si>
  <si>
    <t>Total</t>
  </si>
  <si>
    <t>Manufacturing</t>
  </si>
  <si>
    <t>Logistics</t>
  </si>
  <si>
    <t>Domestic work</t>
  </si>
  <si>
    <t>Other social and 
personal services</t>
  </si>
  <si>
    <t>Mining employment by quarter</t>
  </si>
  <si>
    <t>Employed</t>
  </si>
  <si>
    <t>Balance of trade</t>
  </si>
  <si>
    <t>Nominal rand</t>
  </si>
  <si>
    <t>Billions of constant rand - deflated with CPI</t>
  </si>
  <si>
    <t>Billions of current U.S. dollars</t>
  </si>
  <si>
    <t>Exports</t>
  </si>
  <si>
    <t>Imports</t>
  </si>
  <si>
    <t>CPI</t>
  </si>
  <si>
    <t>Rands/dollar</t>
  </si>
  <si>
    <t>Balance</t>
  </si>
  <si>
    <t>Source: SARS monthly data</t>
  </si>
  <si>
    <t>Mining</t>
  </si>
  <si>
    <t>constant rand</t>
  </si>
  <si>
    <t>USD</t>
  </si>
  <si>
    <t>Trade by manufacturing subsector</t>
  </si>
  <si>
    <t>INDUSTRY</t>
  </si>
  <si>
    <t>VALUE (BILLIONS)</t>
  </si>
  <si>
    <t>CHANGE IN BILLIONS</t>
  </si>
  <si>
    <t>RAND</t>
  </si>
  <si>
    <t>EXPORTS</t>
  </si>
  <si>
    <t>Food and beverages</t>
  </si>
  <si>
    <t>Clothing and footwear</t>
  </si>
  <si>
    <t>Wood products</t>
  </si>
  <si>
    <t>Paper and publishing</t>
  </si>
  <si>
    <t>Chemicals, rubber, plastic</t>
  </si>
  <si>
    <t>Glass and non-metallic mineral products</t>
  </si>
  <si>
    <t>Metals and metal products</t>
  </si>
  <si>
    <t>Machinery and appliances</t>
  </si>
  <si>
    <t>Transport equipment</t>
  </si>
  <si>
    <t>IMPORTS</t>
  </si>
  <si>
    <t>Net profit or loss before tax as % of carrying value of assets</t>
  </si>
  <si>
    <t>Construction</t>
  </si>
  <si>
    <t>Other</t>
  </si>
  <si>
    <t xml:space="preserve">Net profit or loss before taxation </t>
  </si>
  <si>
    <t>Y-o-y</t>
  </si>
  <si>
    <t>Y-o-y (%)</t>
  </si>
  <si>
    <t>Q-o-q</t>
  </si>
  <si>
    <t>Q-o-q (%)</t>
  </si>
  <si>
    <t>2025Q3</t>
  </si>
  <si>
    <t>coal 
(4%)</t>
  </si>
  <si>
    <t>gold 
(6%)</t>
  </si>
  <si>
    <t>platinum
 (11%)</t>
  </si>
  <si>
    <t>steel 
(2%)</t>
  </si>
  <si>
    <t>Seasonally adjusted. Billions of constant rand reflated to 2025 using CPI rebased to Q3 2025</t>
  </si>
  <si>
    <t>Q3 2019</t>
  </si>
  <si>
    <t>Q3 2020</t>
  </si>
  <si>
    <t>Q3 2021</t>
  </si>
  <si>
    <t>Q3 2022</t>
  </si>
  <si>
    <t>Q3 2023</t>
  </si>
  <si>
    <t>Q3 2024</t>
  </si>
  <si>
    <t>Q3 2025</t>
  </si>
  <si>
    <t>% CHANGE FROM Q3 2024</t>
  </si>
  <si>
    <t>2019 Q3 to 2025 Q3</t>
  </si>
  <si>
    <t>2019 Q3 to 2025 Q3 (%)</t>
  </si>
  <si>
    <t>constant 2025 rand reflated using CPI rebased to second quarter 2025</t>
  </si>
  <si>
    <t>Second quarters in R million</t>
  </si>
  <si>
    <t>Return on assets by sector, second quarter</t>
  </si>
  <si>
    <t>Source: Statistics South Africa. Quarterly Employment Statistics. Detailed breakdown. Second Quarter 2025. Excel spreadsheet. Downloaded at statssa.gov.za in November 2025.</t>
  </si>
  <si>
    <t>Note: Q1 2025 was revised.</t>
  </si>
  <si>
    <t>Third quarter employment by productive sector, in thousands</t>
  </si>
  <si>
    <t>Source: Statistics South Africa. Quarterly Labour Force Survey. Excel spreadsheet downloaded at www.statssa.gov.za in November 2025.</t>
  </si>
  <si>
    <t>Third quarter sales by industry</t>
  </si>
  <si>
    <t>Q3 2019 = 100</t>
  </si>
  <si>
    <t xml:space="preserve"> </t>
  </si>
  <si>
    <t>employment ratio (right axis)</t>
  </si>
  <si>
    <t>domestic</t>
  </si>
  <si>
    <t>non-domestic</t>
  </si>
  <si>
    <t>third quarter</t>
  </si>
  <si>
    <t>Table 2: Labour force characteristics by sex - All population groups</t>
  </si>
  <si>
    <t>Construction (a)</t>
  </si>
  <si>
    <t>a. includes utilities</t>
  </si>
  <si>
    <t>Business 
services</t>
  </si>
  <si>
    <t>Retail and 
hospitality</t>
  </si>
  <si>
    <t>total employed</t>
  </si>
  <si>
    <t>other</t>
  </si>
  <si>
    <t>Road and rail freight figures are seasonally adjusted; others are actual</t>
  </si>
  <si>
    <t>Eskom</t>
  </si>
  <si>
    <t>Private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</si>
  <si>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</si>
  <si>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</si>
  <si>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</si>
  <si>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</si>
  <si>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</si>
  <si>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</si>
  <si>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</si>
  <si>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</si>
  <si>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</si>
  <si>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</si>
  <si>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</si>
  <si>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</si>
  <si>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</si>
  <si>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</si>
  <si>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</si>
  <si>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</si>
  <si>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</si>
  <si>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</si>
  <si>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</si>
  <si>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</si>
  <si>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</si>
  <si>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</si>
  <si>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</si>
  <si>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</si>
  <si>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</si>
  <si>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</si>
  <si>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Extractive (mostly liquid fuels)</t>
  </si>
  <si>
    <t>chrome ore - Rbns</t>
  </si>
  <si>
    <t>ferrochrome - Rbns</t>
  </si>
  <si>
    <t>chrome ore - MT</t>
  </si>
  <si>
    <t>ferrochrome - MT</t>
  </si>
  <si>
    <t>2021 (a)</t>
  </si>
  <si>
    <t>Percentage change in the GDP, quarter on quarter</t>
  </si>
  <si>
    <t>seasonally adjusted, annualised</t>
  </si>
  <si>
    <t xml:space="preserve">Source: StatsSA GDP excel spreadsheet </t>
  </si>
  <si>
    <t>total</t>
  </si>
  <si>
    <t>billions of constant rand revalued to 2024 using implicit deflator rebased to Q4 2024</t>
  </si>
  <si>
    <t>agricul-
ture</t>
  </si>
  <si>
    <t>mining</t>
  </si>
  <si>
    <t>manu-
facturing</t>
  </si>
  <si>
    <t>utilities/
construc-
tion</t>
  </si>
  <si>
    <t>logistics</t>
  </si>
  <si>
    <t>retail/
hospi-
tality</t>
  </si>
  <si>
    <t>private/
business 
services</t>
  </si>
  <si>
    <t>public/
personal 
services</t>
  </si>
  <si>
    <t>Q3 2015</t>
  </si>
  <si>
    <t xml:space="preserve">Investment rate and investment by public and private sector in constant (2025) rand </t>
  </si>
  <si>
    <t>Value of investment reflated with implicit deflator rebased to 2023</t>
  </si>
  <si>
    <t>R bns</t>
  </si>
  <si>
    <t>Private business enterprises</t>
  </si>
  <si>
    <t>General government</t>
  </si>
  <si>
    <t>Public corporations</t>
  </si>
  <si>
    <t>investment rate (right axis)</t>
  </si>
  <si>
    <t>annual</t>
  </si>
  <si>
    <t>quarterly, annualised</t>
  </si>
  <si>
    <t xml:space="preserve"> '25</t>
  </si>
  <si>
    <t>Value added from other sectors</t>
  </si>
  <si>
    <t>Agricultural value added</t>
  </si>
  <si>
    <t>Q1 2025</t>
  </si>
  <si>
    <t>a. excludes ferrochrome</t>
  </si>
  <si>
    <t>April</t>
  </si>
  <si>
    <t>May</t>
  </si>
  <si>
    <t>June</t>
  </si>
  <si>
    <t>July</t>
  </si>
  <si>
    <t>August</t>
  </si>
  <si>
    <t>Sept</t>
  </si>
  <si>
    <t>Platinum (excl.)</t>
  </si>
  <si>
    <t>Other (a)</t>
  </si>
  <si>
    <t>Cars (tariffed)</t>
  </si>
  <si>
    <t>Aluminium (tariffed)</t>
  </si>
  <si>
    <t>Machinery (tariffed)</t>
  </si>
  <si>
    <t>Horticulture (excl.)</t>
  </si>
  <si>
    <t>Ferrochromium (tariffed)</t>
  </si>
  <si>
    <t>Quarterly change in agricultrural and non-agricultural gross value added</t>
  </si>
  <si>
    <t>Constant prices, seasonally adjusted</t>
  </si>
  <si>
    <t>Gross value added by sector</t>
  </si>
  <si>
    <t xml:space="preserve">Seasonally adjusted. Sales in billions of constant rand reflated to 2025 using CPI rebased to Q3 2025. </t>
  </si>
  <si>
    <t>Q3 2010 = 100</t>
  </si>
  <si>
    <t>Indices of manufacturing and other employment, third quarter</t>
  </si>
  <si>
    <t>Data for 2021 are not reliable</t>
  </si>
  <si>
    <t>Electricity generation for the national grid by source, third quarter</t>
  </si>
  <si>
    <t>% non-Eskom</t>
  </si>
  <si>
    <t>Source: Statistics South Africa. Electricity generated and available for distribution. September 2025. P4141</t>
  </si>
  <si>
    <t>Freight payload and electricity generated by type</t>
  </si>
  <si>
    <t>Monthly average for third quarter of each year</t>
  </si>
  <si>
    <t>Goods exports and imports by sector, third quarter</t>
  </si>
  <si>
    <t>Constant rand reflated with CPI rebased to Q3 2025; US dollars translated at average annual rate.</t>
  </si>
  <si>
    <t xml:space="preserve">Source: Data provided by South African Revenue Services. </t>
  </si>
  <si>
    <t>Current US dollars</t>
  </si>
  <si>
    <t>South African exports to the US, April-September, 2024 and 2025, in USD</t>
  </si>
  <si>
    <t>reflated with CPI</t>
  </si>
  <si>
    <t>Exports of chrome and ferrochrome in millions of tonnes and billions of constant 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</si>
</sst>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#,##0;[Red]#,##0"/>
    <numFmt numFmtId="167" formatCode="#,##0.0"/>
    <numFmt numFmtId="168" formatCode="#,##0.0;[Red]#,##0.0"/>
    <numFmt numFmtId="169" formatCode="0.0"/>
    <numFmt numFmtId="170" formatCode="_ * #,##0.00_ ;_ * \-#,##0.00_ ;_ * &quot;-&quot;??_ ;_ @_ "/>
    <numFmt numFmtId="171" formatCode="_ * #,##0_ ;_ * \-#,##0_ ;_ * &quot;-&quot;??_ ;_ @_ "/>
    <numFmt numFmtId="172" formatCode="_ * #,##0.0_ ;_ * \-#,##0.0_ ;_ * &quot;-&quot;??_ ;_ @_ "/>
    <numFmt numFmtId="173" formatCode="_(* #,##0_);_(* \(#,##0\);_(* &quot;-&quot;??_);_(@_)"/>
    <numFmt numFmtId="174" formatCode="_-* #,##0.0_-;\-* #,##0.0_-;_-* &quot;-&quot;??_-;_-@_-"/>
    <numFmt numFmtId="175" formatCode="#,##0.000"/>
    <numFmt numFmtId="176" formatCode="[$-409]mmm\-yy;@"/>
    <numFmt numFmtId="177" formatCode="_(* #,##0.00_);_(* \(#,##0.00\);_(* &quot;-&quot;??_);_(@_)"/>
    <numFmt numFmtId="178" formatCode="_(* #,##0.0000_);_(* \(#,##0.0000\);_(* &quot;-&quot;??_);_(@_)"/>
    <numFmt numFmtId="179" formatCode="_-* #,##0.00000_-;\-* #,##0.00000_-;_-* &quot;-&quot;??_-;_-@_-"/>
  </numFmts>
  <fonts count="3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Arial"/>
      <family val="2"/>
    </font>
    <font>
      <i/>
      <sz val="10"/>
      <color theme="1"/>
      <name val="Calibri"/>
      <family val="2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sz val="9"/>
      <color theme="1"/>
      <name val="Calibri"/>
      <family val="2"/>
    </font>
    <font>
      <b/>
      <sz val="18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0"/>
      <color rgb="FFFF0000"/>
      <name val="Arial"/>
      <family val="2"/>
    </font>
    <font>
      <sz val="11"/>
      <color theme="4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9"/>
      <color theme="0" tint="-0.249977111117893"/>
      <name val="Arial"/>
      <family val="2"/>
    </font>
    <font>
      <sz val="6"/>
      <color rgb="FF002B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rgb="FF8EA9DB"/>
      </left>
      <right style="medium">
        <color rgb="FF8EA9DB"/>
      </right>
      <top style="medium">
        <color rgb="FF8EA9DB"/>
      </top>
      <bottom/>
      <diagonal/>
    </border>
    <border>
      <left style="medium">
        <color rgb="FF8EA9DB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8EA9DB"/>
      </left>
      <right/>
      <top/>
      <bottom style="medium">
        <color theme="4" tint="0.39994506668294322"/>
      </bottom>
      <diagonal/>
    </border>
    <border>
      <left/>
      <right style="medium">
        <color rgb="FF8EA9DB"/>
      </right>
      <top/>
      <bottom style="medium">
        <color theme="4" tint="0.39994506668294322"/>
      </bottom>
      <diagonal/>
    </border>
    <border>
      <left style="medium">
        <color rgb="FF8EA9DB"/>
      </left>
      <right style="medium">
        <color rgb="FF8EA9DB"/>
      </right>
      <top/>
      <bottom style="medium">
        <color rgb="FF8EA9DB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39994506668294322"/>
      </bottom>
      <diagonal/>
    </border>
    <border>
      <left/>
      <right style="medium">
        <color theme="4" tint="0.39994506668294322"/>
      </right>
      <top/>
      <bottom style="medium">
        <color theme="4" tint="0.39994506668294322"/>
      </bottom>
      <diagonal/>
    </border>
  </borders>
  <cellStyleXfs count="15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1" applyNumberFormat="0" applyFill="0" applyAlignment="0" applyProtection="0"/>
    <xf numFmtId="43" fontId="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3" fillId="0" borderId="0"/>
    <xf numFmtId="170" fontId="3" fillId="0" borderId="0" applyFont="0" applyFill="0" applyBorder="0" applyAlignment="0" applyProtection="0"/>
    <xf numFmtId="0" fontId="19" fillId="0" borderId="0"/>
    <xf numFmtId="170" fontId="3" fillId="0" borderId="0" applyFont="0" applyFill="0" applyBorder="0" applyAlignment="0" applyProtection="0"/>
    <xf numFmtId="0" fontId="19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7" fontId="3" fillId="0" borderId="0" applyFont="0" applyFill="0" applyBorder="0" applyAlignment="0" applyProtection="0"/>
  </cellStyleXfs>
  <cellXfs count="177">
    <xf numFmtId="0" fontId="0" fillId="0" borderId="0" xfId="0"/>
    <xf numFmtId="0" fontId="6" fillId="0" borderId="0" xfId="0" applyFont="1"/>
    <xf numFmtId="0" fontId="7" fillId="0" borderId="0" xfId="0" applyFont="1" applyAlignment="1">
      <alignment vertical="center"/>
    </xf>
    <xf numFmtId="164" fontId="0" fillId="0" borderId="0" xfId="4" applyNumberFormat="1" applyFont="1"/>
    <xf numFmtId="0" fontId="0" fillId="0" borderId="0" xfId="4" applyNumberFormat="1" applyFont="1"/>
    <xf numFmtId="1" fontId="0" fillId="0" borderId="0" xfId="0" applyNumberFormat="1"/>
    <xf numFmtId="164" fontId="0" fillId="0" borderId="0" xfId="1" applyNumberFormat="1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65" fontId="0" fillId="0" borderId="0" xfId="2" applyNumberFormat="1" applyFont="1"/>
    <xf numFmtId="9" fontId="0" fillId="0" borderId="0" xfId="2" applyFont="1"/>
    <xf numFmtId="164" fontId="0" fillId="0" borderId="0" xfId="0" applyNumberFormat="1"/>
    <xf numFmtId="0" fontId="9" fillId="0" borderId="0" xfId="0" applyFont="1"/>
    <xf numFmtId="164" fontId="9" fillId="0" borderId="0" xfId="4" applyNumberFormat="1" applyFont="1"/>
    <xf numFmtId="43" fontId="0" fillId="0" borderId="0" xfId="0" applyNumberFormat="1"/>
    <xf numFmtId="0" fontId="0" fillId="0" borderId="0" xfId="2" applyNumberFormat="1" applyFont="1"/>
    <xf numFmtId="164" fontId="0" fillId="0" borderId="0" xfId="4" applyNumberFormat="1" applyFont="1" applyFill="1"/>
    <xf numFmtId="164" fontId="0" fillId="0" borderId="0" xfId="4" applyNumberFormat="1" applyFont="1" applyFill="1" applyAlignment="1">
      <alignment wrapText="1"/>
    </xf>
    <xf numFmtId="16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right"/>
    </xf>
    <xf numFmtId="167" fontId="11" fillId="0" borderId="0" xfId="0" applyNumberFormat="1" applyFont="1"/>
    <xf numFmtId="166" fontId="11" fillId="0" borderId="0" xfId="0" applyNumberFormat="1" applyFont="1" applyAlignment="1">
      <alignment horizontal="right"/>
    </xf>
    <xf numFmtId="168" fontId="11" fillId="0" borderId="0" xfId="0" applyNumberFormat="1" applyFont="1"/>
    <xf numFmtId="168" fontId="11" fillId="0" borderId="0" xfId="0" applyNumberFormat="1" applyFont="1" applyAlignment="1">
      <alignment horizontal="right"/>
    </xf>
    <xf numFmtId="169" fontId="11" fillId="0" borderId="0" xfId="0" applyNumberFormat="1" applyFont="1"/>
    <xf numFmtId="3" fontId="11" fillId="0" borderId="0" xfId="0" applyNumberFormat="1" applyFont="1"/>
    <xf numFmtId="165" fontId="11" fillId="0" borderId="0" xfId="2" applyNumberFormat="1" applyFont="1"/>
    <xf numFmtId="0" fontId="11" fillId="0" borderId="0" xfId="0" quotePrefix="1" applyFont="1" applyAlignment="1">
      <alignment horizontal="right"/>
    </xf>
    <xf numFmtId="171" fontId="14" fillId="0" borderId="0" xfId="5" applyNumberFormat="1" applyFont="1" applyFill="1" applyBorder="1"/>
    <xf numFmtId="0" fontId="14" fillId="0" borderId="0" xfId="6" applyFont="1"/>
    <xf numFmtId="0" fontId="14" fillId="0" borderId="0" xfId="5" applyNumberFormat="1" applyFont="1" applyFill="1" applyBorder="1"/>
    <xf numFmtId="1" fontId="14" fillId="0" borderId="0" xfId="6" applyNumberFormat="1" applyFont="1"/>
    <xf numFmtId="2" fontId="0" fillId="0" borderId="0" xfId="5" applyNumberFormat="1" applyFont="1" applyFill="1"/>
    <xf numFmtId="171" fontId="14" fillId="0" borderId="0" xfId="6" applyNumberFormat="1" applyFont="1"/>
    <xf numFmtId="172" fontId="14" fillId="0" borderId="0" xfId="7" applyNumberFormat="1" applyFont="1" applyFill="1" applyBorder="1"/>
    <xf numFmtId="172" fontId="14" fillId="0" borderId="0" xfId="6" applyNumberFormat="1" applyFont="1"/>
    <xf numFmtId="2" fontId="13" fillId="0" borderId="0" xfId="6" applyNumberFormat="1"/>
    <xf numFmtId="2" fontId="3" fillId="0" borderId="0" xfId="5" applyNumberFormat="1" applyFont="1" applyFill="1"/>
    <xf numFmtId="2" fontId="3" fillId="0" borderId="0" xfId="5" applyNumberFormat="1" applyFont="1" applyFill="1" applyBorder="1"/>
    <xf numFmtId="2" fontId="14" fillId="0" borderId="0" xfId="6" applyNumberFormat="1" applyFont="1"/>
    <xf numFmtId="0" fontId="15" fillId="0" borderId="0" xfId="0" applyFont="1"/>
    <xf numFmtId="171" fontId="0" fillId="0" borderId="0" xfId="7" applyNumberFormat="1" applyFont="1"/>
    <xf numFmtId="172" fontId="0" fillId="0" borderId="0" xfId="7" applyNumberFormat="1" applyFont="1"/>
    <xf numFmtId="171" fontId="0" fillId="0" borderId="0" xfId="7" applyNumberFormat="1" applyFont="1" applyFill="1"/>
    <xf numFmtId="9" fontId="14" fillId="0" borderId="0" xfId="2" applyFont="1" applyFill="1" applyBorder="1"/>
    <xf numFmtId="9" fontId="0" fillId="0" borderId="0" xfId="2" applyFont="1" applyFill="1"/>
    <xf numFmtId="171" fontId="0" fillId="0" borderId="0" xfId="0" applyNumberFormat="1"/>
    <xf numFmtId="170" fontId="0" fillId="0" borderId="0" xfId="7" applyFont="1"/>
    <xf numFmtId="0" fontId="16" fillId="0" borderId="0" xfId="0" applyFont="1"/>
    <xf numFmtId="0" fontId="5" fillId="0" borderId="0" xfId="0" applyFont="1"/>
    <xf numFmtId="9" fontId="15" fillId="0" borderId="0" xfId="2" applyFont="1"/>
    <xf numFmtId="171" fontId="15" fillId="0" borderId="0" xfId="7" applyNumberFormat="1" applyFont="1"/>
    <xf numFmtId="171" fontId="0" fillId="0" borderId="0" xfId="2" applyNumberFormat="1" applyFont="1"/>
    <xf numFmtId="0" fontId="17" fillId="0" borderId="0" xfId="0" applyFont="1"/>
    <xf numFmtId="2" fontId="0" fillId="0" borderId="0" xfId="0" applyNumberFormat="1"/>
    <xf numFmtId="0" fontId="6" fillId="0" borderId="0" xfId="8" applyFont="1"/>
    <xf numFmtId="171" fontId="15" fillId="0" borderId="0" xfId="9" applyNumberFormat="1" applyFont="1"/>
    <xf numFmtId="0" fontId="19" fillId="0" borderId="0" xfId="8"/>
    <xf numFmtId="171" fontId="0" fillId="0" borderId="0" xfId="9" applyNumberFormat="1" applyFont="1"/>
    <xf numFmtId="0" fontId="20" fillId="0" borderId="0" xfId="8" applyFont="1"/>
    <xf numFmtId="171" fontId="3" fillId="0" borderId="0" xfId="9" applyNumberFormat="1" applyFont="1" applyFill="1"/>
    <xf numFmtId="0" fontId="0" fillId="0" borderId="0" xfId="9" applyNumberFormat="1" applyFont="1" applyFill="1"/>
    <xf numFmtId="171" fontId="0" fillId="0" borderId="0" xfId="9" applyNumberFormat="1" applyFont="1" applyFill="1"/>
    <xf numFmtId="164" fontId="3" fillId="0" borderId="0" xfId="1" applyNumberFormat="1" applyFont="1"/>
    <xf numFmtId="164" fontId="3" fillId="0" borderId="0" xfId="1" applyNumberFormat="1" applyFont="1" applyFill="1"/>
    <xf numFmtId="9" fontId="0" fillId="0" borderId="0" xfId="0" applyNumberFormat="1"/>
    <xf numFmtId="165" fontId="0" fillId="0" borderId="0" xfId="2" applyNumberFormat="1" applyFont="1" applyFill="1"/>
    <xf numFmtId="0" fontId="6" fillId="0" borderId="0" xfId="10" applyFont="1"/>
    <xf numFmtId="0" fontId="0" fillId="0" borderId="0" xfId="0" quotePrefix="1"/>
    <xf numFmtId="0" fontId="19" fillId="0" borderId="0" xfId="10"/>
    <xf numFmtId="171" fontId="5" fillId="0" borderId="0" xfId="9" applyNumberFormat="1" applyFont="1" applyFill="1"/>
    <xf numFmtId="171" fontId="5" fillId="0" borderId="0" xfId="9" quotePrefix="1" applyNumberFormat="1" applyFont="1" applyFill="1"/>
    <xf numFmtId="0" fontId="5" fillId="0" borderId="0" xfId="9" applyNumberFormat="1" applyFont="1" applyFill="1"/>
    <xf numFmtId="164" fontId="19" fillId="0" borderId="0" xfId="10" applyNumberFormat="1"/>
    <xf numFmtId="169" fontId="0" fillId="0" borderId="0" xfId="0" applyNumberFormat="1"/>
    <xf numFmtId="164" fontId="19" fillId="0" borderId="0" xfId="4" applyNumberFormat="1" applyFont="1" applyFill="1"/>
    <xf numFmtId="164" fontId="3" fillId="0" borderId="0" xfId="4" applyNumberFormat="1" applyFont="1" applyFill="1"/>
    <xf numFmtId="164" fontId="19" fillId="0" borderId="0" xfId="4" quotePrefix="1" applyNumberFormat="1" applyFont="1" applyFill="1"/>
    <xf numFmtId="173" fontId="19" fillId="0" borderId="0" xfId="11" quotePrefix="1" applyNumberFormat="1" applyFont="1" applyFill="1"/>
    <xf numFmtId="0" fontId="20" fillId="0" borderId="0" xfId="10" applyFont="1"/>
    <xf numFmtId="9" fontId="19" fillId="0" borderId="0" xfId="2" applyFont="1"/>
    <xf numFmtId="164" fontId="5" fillId="0" borderId="0" xfId="4" applyNumberFormat="1" applyFont="1"/>
    <xf numFmtId="171" fontId="15" fillId="0" borderId="0" xfId="0" applyNumberFormat="1" applyFont="1"/>
    <xf numFmtId="0" fontId="18" fillId="0" borderId="0" xfId="0" applyFont="1"/>
    <xf numFmtId="0" fontId="5" fillId="0" borderId="0" xfId="0" applyFont="1" applyAlignment="1">
      <alignment wrapText="1"/>
    </xf>
    <xf numFmtId="10" fontId="0" fillId="0" borderId="0" xfId="0" applyNumberFormat="1"/>
    <xf numFmtId="169" fontId="22" fillId="0" borderId="0" xfId="0" applyNumberFormat="1" applyFont="1"/>
    <xf numFmtId="165" fontId="22" fillId="0" borderId="0" xfId="2" applyNumberFormat="1" applyFont="1"/>
    <xf numFmtId="165" fontId="19" fillId="0" borderId="0" xfId="2" applyNumberFormat="1" applyFont="1"/>
    <xf numFmtId="174" fontId="19" fillId="0" borderId="0" xfId="10" applyNumberFormat="1"/>
    <xf numFmtId="169" fontId="24" fillId="0" borderId="0" xfId="2" applyNumberFormat="1" applyFont="1" applyFill="1"/>
    <xf numFmtId="165" fontId="24" fillId="0" borderId="0" xfId="2" applyNumberFormat="1" applyFont="1" applyFill="1"/>
    <xf numFmtId="169" fontId="24" fillId="0" borderId="0" xfId="10" applyNumberFormat="1" applyFont="1"/>
    <xf numFmtId="165" fontId="24" fillId="0" borderId="0" xfId="2" applyNumberFormat="1" applyFont="1"/>
    <xf numFmtId="171" fontId="18" fillId="0" borderId="0" xfId="9" applyNumberFormat="1" applyFont="1" applyFill="1"/>
    <xf numFmtId="171" fontId="15" fillId="0" borderId="0" xfId="9" applyNumberFormat="1" applyFont="1" applyFill="1"/>
    <xf numFmtId="171" fontId="15" fillId="0" borderId="0" xfId="9" applyNumberFormat="1" applyFont="1" applyFill="1" applyAlignment="1">
      <alignment horizontal="center" wrapText="1"/>
    </xf>
    <xf numFmtId="171" fontId="21" fillId="0" borderId="0" xfId="9" applyNumberFormat="1" applyFont="1" applyFill="1" applyAlignment="1">
      <alignment horizontal="center" wrapText="1"/>
    </xf>
    <xf numFmtId="171" fontId="0" fillId="0" borderId="0" xfId="9" quotePrefix="1" applyNumberFormat="1" applyFont="1" applyFill="1"/>
    <xf numFmtId="0" fontId="3" fillId="0" borderId="0" xfId="9" applyNumberFormat="1" applyFont="1" applyFill="1"/>
    <xf numFmtId="9" fontId="3" fillId="0" borderId="0" xfId="2" applyFont="1" applyFill="1"/>
    <xf numFmtId="0" fontId="3" fillId="0" borderId="0" xfId="0" applyFont="1"/>
    <xf numFmtId="164" fontId="25" fillId="0" borderId="0" xfId="1" applyNumberFormat="1" applyFont="1"/>
    <xf numFmtId="164" fontId="0" fillId="0" borderId="0" xfId="1" applyNumberFormat="1" applyFont="1" applyFill="1"/>
    <xf numFmtId="9" fontId="5" fillId="0" borderId="0" xfId="0" applyNumberFormat="1" applyFont="1"/>
    <xf numFmtId="9" fontId="23" fillId="0" borderId="0" xfId="0" applyNumberFormat="1" applyFont="1"/>
    <xf numFmtId="0" fontId="26" fillId="3" borderId="8" xfId="3" applyFont="1" applyFill="1" applyBorder="1" applyAlignment="1">
      <alignment horizontal="center" vertical="center"/>
    </xf>
    <xf numFmtId="0" fontId="27" fillId="0" borderId="8" xfId="3" applyFont="1" applyBorder="1"/>
    <xf numFmtId="170" fontId="27" fillId="0" borderId="8" xfId="7" applyFont="1" applyBorder="1"/>
    <xf numFmtId="9" fontId="27" fillId="0" borderId="8" xfId="2" applyFont="1" applyBorder="1"/>
    <xf numFmtId="0" fontId="27" fillId="4" borderId="8" xfId="3" applyFont="1" applyFill="1" applyBorder="1"/>
    <xf numFmtId="170" fontId="27" fillId="4" borderId="8" xfId="7" applyFont="1" applyFill="1" applyBorder="1"/>
    <xf numFmtId="9" fontId="27" fillId="4" borderId="8" xfId="2" applyFont="1" applyFill="1" applyBorder="1"/>
    <xf numFmtId="171" fontId="22" fillId="0" borderId="0" xfId="0" applyNumberFormat="1" applyFont="1"/>
    <xf numFmtId="9" fontId="22" fillId="0" borderId="0" xfId="2" applyFont="1"/>
    <xf numFmtId="9" fontId="22" fillId="0" borderId="0" xfId="0" applyNumberFormat="1" applyFont="1"/>
    <xf numFmtId="1" fontId="0" fillId="0" borderId="0" xfId="2" applyNumberFormat="1" applyFont="1"/>
    <xf numFmtId="0" fontId="28" fillId="0" borderId="0" xfId="0" applyFont="1"/>
    <xf numFmtId="4" fontId="11" fillId="0" borderId="0" xfId="0" applyNumberFormat="1" applyFont="1"/>
    <xf numFmtId="175" fontId="11" fillId="0" borderId="0" xfId="0" applyNumberFormat="1" applyFont="1"/>
    <xf numFmtId="164" fontId="0" fillId="0" borderId="0" xfId="12" applyNumberFormat="1" applyFont="1"/>
    <xf numFmtId="9" fontId="0" fillId="0" borderId="0" xfId="13" applyFont="1"/>
    <xf numFmtId="174" fontId="0" fillId="0" borderId="0" xfId="12" applyNumberFormat="1" applyFont="1"/>
    <xf numFmtId="0" fontId="0" fillId="0" borderId="0" xfId="12" applyNumberFormat="1" applyFont="1"/>
    <xf numFmtId="0" fontId="0" fillId="0" borderId="0" xfId="12" applyNumberFormat="1" applyFont="1" applyAlignment="1"/>
    <xf numFmtId="164" fontId="0" fillId="0" borderId="0" xfId="12" applyNumberFormat="1" applyFont="1" applyAlignment="1"/>
    <xf numFmtId="0" fontId="11" fillId="0" borderId="0" xfId="0" applyFont="1" applyAlignment="1">
      <alignment wrapText="1"/>
    </xf>
    <xf numFmtId="166" fontId="11" fillId="0" borderId="0" xfId="0" applyNumberFormat="1" applyFont="1" applyAlignment="1">
      <alignment wrapText="1"/>
    </xf>
    <xf numFmtId="0" fontId="10" fillId="0" borderId="0" xfId="0" applyFont="1"/>
    <xf numFmtId="164" fontId="11" fillId="0" borderId="0" xfId="1" applyNumberFormat="1" applyFont="1"/>
    <xf numFmtId="174" fontId="0" fillId="0" borderId="0" xfId="1" applyNumberFormat="1" applyFont="1"/>
    <xf numFmtId="0" fontId="0" fillId="0" borderId="0" xfId="1" applyNumberFormat="1" applyFont="1"/>
    <xf numFmtId="176" fontId="7" fillId="0" borderId="0" xfId="0" applyNumberFormat="1" applyFont="1" applyAlignment="1">
      <alignment vertical="center"/>
    </xf>
    <xf numFmtId="0" fontId="29" fillId="0" borderId="0" xfId="0" applyFont="1"/>
    <xf numFmtId="3" fontId="30" fillId="0" borderId="0" xfId="0" applyNumberFormat="1" applyFont="1" applyAlignment="1">
      <alignment vertical="center"/>
    </xf>
    <xf numFmtId="3" fontId="31" fillId="0" borderId="0" xfId="0" applyNumberFormat="1" applyFont="1" applyAlignment="1">
      <alignment vertical="center"/>
    </xf>
    <xf numFmtId="3" fontId="32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1" fontId="7" fillId="0" borderId="0" xfId="0" applyNumberFormat="1" applyFont="1" applyAlignment="1">
      <alignment vertical="center"/>
    </xf>
    <xf numFmtId="165" fontId="7" fillId="0" borderId="0" xfId="2" applyNumberFormat="1" applyFont="1" applyAlignment="1">
      <alignment vertical="center"/>
    </xf>
    <xf numFmtId="164" fontId="7" fillId="0" borderId="0" xfId="4" applyNumberFormat="1" applyFont="1" applyAlignment="1">
      <alignment vertical="center"/>
    </xf>
    <xf numFmtId="178" fontId="0" fillId="0" borderId="0" xfId="14" applyNumberFormat="1" applyFont="1"/>
    <xf numFmtId="178" fontId="7" fillId="0" borderId="0" xfId="14" applyNumberFormat="1" applyFont="1" applyAlignment="1">
      <alignment vertical="center"/>
    </xf>
    <xf numFmtId="169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169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43" fontId="7" fillId="0" borderId="0" xfId="4" applyFont="1" applyAlignment="1">
      <alignment vertical="center"/>
    </xf>
    <xf numFmtId="179" fontId="7" fillId="0" borderId="0" xfId="4" applyNumberFormat="1" applyFont="1" applyAlignment="1">
      <alignment vertical="center"/>
    </xf>
    <xf numFmtId="164" fontId="7" fillId="0" borderId="0" xfId="1" applyNumberFormat="1" applyFont="1" applyAlignment="1">
      <alignment vertical="center"/>
    </xf>
    <xf numFmtId="1" fontId="7" fillId="0" borderId="0" xfId="0" applyNumberFormat="1" applyFont="1" applyAlignment="1">
      <alignment horizontal="right" vertical="center"/>
    </xf>
    <xf numFmtId="164" fontId="7" fillId="0" borderId="0" xfId="4" applyNumberFormat="1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9" fontId="31" fillId="0" borderId="0" xfId="2" applyFont="1" applyAlignment="1">
      <alignment vertical="center"/>
    </xf>
    <xf numFmtId="9" fontId="7" fillId="0" borderId="0" xfId="2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horizontal="right" vertical="center"/>
    </xf>
    <xf numFmtId="177" fontId="0" fillId="0" borderId="0" xfId="14" applyFont="1"/>
    <xf numFmtId="0" fontId="35" fillId="0" borderId="0" xfId="0" applyFont="1"/>
    <xf numFmtId="164" fontId="1" fillId="0" borderId="0" xfId="1" applyNumberFormat="1" applyFont="1"/>
    <xf numFmtId="164" fontId="9" fillId="0" borderId="0" xfId="1" applyNumberFormat="1" applyFont="1"/>
    <xf numFmtId="0" fontId="12" fillId="0" borderId="0" xfId="0" applyFont="1"/>
    <xf numFmtId="0" fontId="10" fillId="0" borderId="0" xfId="0" applyFont="1" applyAlignment="1">
      <alignment horizontal="left"/>
    </xf>
    <xf numFmtId="0" fontId="21" fillId="4" borderId="9" xfId="3" applyFont="1" applyFill="1" applyBorder="1" applyAlignment="1">
      <alignment horizontal="left"/>
    </xf>
    <xf numFmtId="0" fontId="21" fillId="4" borderId="10" xfId="3" applyFont="1" applyFill="1" applyBorder="1" applyAlignment="1">
      <alignment horizontal="left"/>
    </xf>
    <xf numFmtId="0" fontId="21" fillId="4" borderId="11" xfId="3" applyFont="1" applyFill="1" applyBorder="1" applyAlignment="1">
      <alignment horizontal="left"/>
    </xf>
    <xf numFmtId="0" fontId="26" fillId="2" borderId="2" xfId="3" applyFont="1" applyFill="1" applyBorder="1" applyAlignment="1">
      <alignment horizontal="left"/>
    </xf>
    <xf numFmtId="0" fontId="26" fillId="2" borderId="7" xfId="3" applyFont="1" applyFill="1" applyBorder="1" applyAlignment="1">
      <alignment horizontal="left"/>
    </xf>
    <xf numFmtId="0" fontId="26" fillId="2" borderId="3" xfId="3" applyFont="1" applyFill="1" applyBorder="1" applyAlignment="1">
      <alignment horizontal="center" vertical="top"/>
    </xf>
    <xf numFmtId="0" fontId="26" fillId="2" borderId="4" xfId="3" applyFont="1" applyFill="1" applyBorder="1" applyAlignment="1">
      <alignment horizontal="center" vertical="top"/>
    </xf>
    <xf numFmtId="0" fontId="26" fillId="2" borderId="3" xfId="3" applyFont="1" applyFill="1" applyBorder="1" applyAlignment="1">
      <alignment horizontal="center" vertical="top" wrapText="1"/>
    </xf>
    <xf numFmtId="0" fontId="26" fillId="2" borderId="4" xfId="3" applyFont="1" applyFill="1" applyBorder="1" applyAlignment="1">
      <alignment horizontal="center" vertical="top" wrapText="1"/>
    </xf>
    <xf numFmtId="0" fontId="26" fillId="2" borderId="5" xfId="3" applyFont="1" applyFill="1" applyBorder="1" applyAlignment="1">
      <alignment horizontal="center" vertical="top" wrapText="1"/>
    </xf>
    <xf numFmtId="0" fontId="26" fillId="2" borderId="6" xfId="3" applyFont="1" applyFill="1" applyBorder="1" applyAlignment="1">
      <alignment horizontal="center" vertical="top" wrapText="1"/>
    </xf>
    <xf numFmtId="164" fontId="0" fillId="0" borderId="0" xfId="1" applyNumberFormat="1" applyFont="1" applyAlignment="1">
      <alignment wrapText="1"/>
    </xf>
  </cellXfs>
  <cellStyles count="15">
    <cellStyle name="Comma" xfId="1" builtinId="3"/>
    <cellStyle name="Comma 2" xfId="7" xr:uid="{A6144037-C780-4A16-9A90-329C58A2F527}"/>
    <cellStyle name="Comma 2 3" xfId="9" xr:uid="{7C7A84F0-4E3C-4A11-B167-D9111B47CA0F}"/>
    <cellStyle name="Comma 2 4" xfId="4" xr:uid="{9F3DD53C-83D9-4426-969E-A70D74661494}"/>
    <cellStyle name="Comma 3" xfId="12" xr:uid="{0AAEEB07-BAED-40C5-98D3-56EE0D224E98}"/>
    <cellStyle name="Comma 3 2" xfId="14" xr:uid="{71FAA497-7F9F-4A90-880A-BA1794C4C4D5}"/>
    <cellStyle name="Comma 3 2 2" xfId="11" xr:uid="{E19FFDD4-576F-4E0D-BA8F-A38EF7CB9C6B}"/>
    <cellStyle name="Comma 7" xfId="5" xr:uid="{380961ED-7B1C-49D4-963B-03F4E9FA1943}"/>
    <cellStyle name="Heading 3" xfId="3" builtinId="18"/>
    <cellStyle name="Normal" xfId="0" builtinId="0"/>
    <cellStyle name="Normal 2 2 3" xfId="10" xr:uid="{81F2E030-F69E-444B-A018-0454A37BF458}"/>
    <cellStyle name="Normal 8 2" xfId="8" xr:uid="{ECBCF99B-010E-4C20-9B63-085568AF80A6}"/>
    <cellStyle name="Normal 9" xfId="6" xr:uid="{654B4521-1E76-4CAE-9682-ACD33D59719F}"/>
    <cellStyle name="Percent" xfId="2" builtinId="5"/>
    <cellStyle name="Percent 2" xfId="13" xr:uid="{8C64C773-43FE-46D5-8E05-3956CDAF1303}"/>
  </cellStyles>
  <dxfs count="3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4A7D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164536092559079E-2"/>
          <c:y val="3.2891517384739583E-2"/>
          <c:w val="0.90491401721501419"/>
          <c:h val="0.8668080219411797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Quarterly GDP growth'!$B$4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4F81BD">
                <a:lumMod val="5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14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22-41B0-851F-84D59DAC5735}"/>
              </c:ext>
            </c:extLst>
          </c:dPt>
          <c:dPt>
            <c:idx val="15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262-4F22-8138-C5F35C2E1E81}"/>
              </c:ext>
            </c:extLst>
          </c:dPt>
          <c:dPt>
            <c:idx val="16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262-4F22-8138-C5F35C2E1E81}"/>
              </c:ext>
            </c:extLst>
          </c:dPt>
          <c:dPt>
            <c:idx val="17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262-4F22-8138-C5F35C2E1E81}"/>
              </c:ext>
            </c:extLst>
          </c:dPt>
          <c:dPt>
            <c:idx val="35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A22-41B0-851F-84D59DAC5735}"/>
              </c:ext>
            </c:extLst>
          </c:dPt>
          <c:dPt>
            <c:idx val="36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262-4F22-8138-C5F35C2E1E81}"/>
              </c:ext>
            </c:extLst>
          </c:dPt>
          <c:dPt>
            <c:idx val="40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A22-41B0-851F-84D59DAC5735}"/>
              </c:ext>
            </c:extLst>
          </c:dPt>
          <c:dPt>
            <c:idx val="41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262-4F22-8138-C5F35C2E1E81}"/>
              </c:ext>
            </c:extLst>
          </c:dPt>
          <c:dPt>
            <c:idx val="52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A22-41B0-851F-84D59DAC5735}"/>
              </c:ext>
            </c:extLst>
          </c:dPt>
          <c:dPt>
            <c:idx val="53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262-4F22-8138-C5F35C2E1E81}"/>
              </c:ext>
            </c:extLst>
          </c:dPt>
          <c:dPt>
            <c:idx val="55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A22-41B0-851F-84D59DAC5735}"/>
              </c:ext>
            </c:extLst>
          </c:dPt>
          <c:dPt>
            <c:idx val="56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262-4F22-8138-C5F35C2E1E81}"/>
              </c:ext>
            </c:extLst>
          </c:dPt>
          <c:dPt>
            <c:idx val="60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A22-41B0-851F-84D59DAC5735}"/>
              </c:ext>
            </c:extLst>
          </c:dPt>
          <c:dPt>
            <c:idx val="61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262-4F22-8138-C5F35C2E1E81}"/>
              </c:ext>
            </c:extLst>
          </c:dPt>
          <c:dPt>
            <c:idx val="65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A22-41B0-851F-84D59DAC5735}"/>
              </c:ext>
            </c:extLst>
          </c:dPt>
          <c:dPt>
            <c:idx val="66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262-4F22-8138-C5F35C2E1E81}"/>
              </c:ext>
            </c:extLst>
          </c:dPt>
          <c:dPt>
            <c:idx val="68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A22-41B0-851F-84D59DAC5735}"/>
              </c:ext>
            </c:extLst>
          </c:dPt>
          <c:dPt>
            <c:idx val="69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262-4F22-8138-C5F35C2E1E81}"/>
              </c:ext>
            </c:extLst>
          </c:dPt>
          <c:dPt>
            <c:idx val="70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A22-41B0-851F-84D59DAC5735}"/>
              </c:ext>
            </c:extLst>
          </c:dPt>
          <c:dPt>
            <c:idx val="71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262-4F22-8138-C5F35C2E1E81}"/>
              </c:ext>
            </c:extLst>
          </c:dPt>
          <c:dPt>
            <c:idx val="73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A22-41B0-851F-84D59DAC5735}"/>
              </c:ext>
            </c:extLst>
          </c:dPt>
          <c:dPt>
            <c:idx val="74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9262-4F22-8138-C5F35C2E1E81}"/>
              </c:ext>
            </c:extLst>
          </c:dPt>
          <c:dPt>
            <c:idx val="77"/>
            <c:invertIfNegative val="0"/>
            <c:bubble3D val="0"/>
            <c:spPr>
              <a:solidFill>
                <a:srgbClr val="4F81BD">
                  <a:lumMod val="50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A22-41B0-851F-84D59DAC5735}"/>
              </c:ext>
            </c:extLst>
          </c:dPt>
          <c:dPt>
            <c:idx val="78"/>
            <c:invertIfNegative val="0"/>
            <c:bubble3D val="0"/>
            <c:spPr>
              <a:solidFill>
                <a:srgbClr val="C0504D">
                  <a:lumMod val="75000"/>
                </a:srgb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9262-4F22-8138-C5F35C2E1E81}"/>
              </c:ext>
            </c:extLst>
          </c:dPt>
          <c:cat>
            <c:numRef>
              <c:f>'1. Quarterly GDP growth'!$A$5:$A$87</c:f>
              <c:numCache>
                <c:formatCode>General</c:formatCode>
                <c:ptCount val="83"/>
                <c:pt idx="0">
                  <c:v>2005</c:v>
                </c:pt>
                <c:pt idx="4">
                  <c:v>2006</c:v>
                </c:pt>
                <c:pt idx="8">
                  <c:v>2007</c:v>
                </c:pt>
                <c:pt idx="12">
                  <c:v>2008</c:v>
                </c:pt>
                <c:pt idx="16">
                  <c:v>2009</c:v>
                </c:pt>
                <c:pt idx="20">
                  <c:v>2010</c:v>
                </c:pt>
                <c:pt idx="24">
                  <c:v>2011</c:v>
                </c:pt>
                <c:pt idx="28">
                  <c:v>2012</c:v>
                </c:pt>
                <c:pt idx="32">
                  <c:v>2013</c:v>
                </c:pt>
                <c:pt idx="36">
                  <c:v>2014</c:v>
                </c:pt>
                <c:pt idx="40">
                  <c:v>2015</c:v>
                </c:pt>
                <c:pt idx="44">
                  <c:v>2016</c:v>
                </c:pt>
                <c:pt idx="48">
                  <c:v>2017</c:v>
                </c:pt>
                <c:pt idx="52">
                  <c:v>2018</c:v>
                </c:pt>
                <c:pt idx="56">
                  <c:v>2019</c:v>
                </c:pt>
                <c:pt idx="60">
                  <c:v>2020</c:v>
                </c:pt>
                <c:pt idx="64">
                  <c:v>2021</c:v>
                </c:pt>
                <c:pt idx="68">
                  <c:v>2022</c:v>
                </c:pt>
                <c:pt idx="72">
                  <c:v>2023</c:v>
                </c:pt>
                <c:pt idx="76">
                  <c:v>2024</c:v>
                </c:pt>
                <c:pt idx="80">
                  <c:v>2025</c:v>
                </c:pt>
              </c:numCache>
            </c:numRef>
          </c:cat>
          <c:val>
            <c:numRef>
              <c:f>'1. Quarterly GDP growth'!$B$5:$B$87</c:f>
              <c:numCache>
                <c:formatCode>0.0%</c:formatCode>
                <c:ptCount val="83"/>
                <c:pt idx="0">
                  <c:v>1.0165997447253439E-2</c:v>
                </c:pt>
                <c:pt idx="1">
                  <c:v>1.7945539735341853E-2</c:v>
                </c:pt>
                <c:pt idx="2">
                  <c:v>1.3636185403032242E-2</c:v>
                </c:pt>
                <c:pt idx="3">
                  <c:v>6.6935606296185668E-3</c:v>
                </c:pt>
                <c:pt idx="4">
                  <c:v>1.7571684316958214E-2</c:v>
                </c:pt>
                <c:pt idx="5">
                  <c:v>1.4202436253424988E-2</c:v>
                </c:pt>
                <c:pt idx="6">
                  <c:v>1.3811529745072493E-2</c:v>
                </c:pt>
                <c:pt idx="7">
                  <c:v>1.3828179232528992E-2</c:v>
                </c:pt>
                <c:pt idx="8">
                  <c:v>1.6236720047158926E-2</c:v>
                </c:pt>
                <c:pt idx="9">
                  <c:v>8.1955799541209018E-3</c:v>
                </c:pt>
                <c:pt idx="10">
                  <c:v>1.1719351832540914E-2</c:v>
                </c:pt>
                <c:pt idx="11">
                  <c:v>1.4170797245472988E-2</c:v>
                </c:pt>
                <c:pt idx="12">
                  <c:v>4.200052698526191E-3</c:v>
                </c:pt>
                <c:pt idx="13">
                  <c:v>1.2208871395048337E-2</c:v>
                </c:pt>
                <c:pt idx="14">
                  <c:v>2.3893335016145212E-3</c:v>
                </c:pt>
                <c:pt idx="15">
                  <c:v>-5.6924852404030002E-3</c:v>
                </c:pt>
                <c:pt idx="16">
                  <c:v>-1.5555425976118475E-2</c:v>
                </c:pt>
                <c:pt idx="17">
                  <c:v>-3.4321137221483555E-3</c:v>
                </c:pt>
                <c:pt idx="18">
                  <c:v>2.3190719909902402E-3</c:v>
                </c:pt>
                <c:pt idx="19">
                  <c:v>6.6697167932647794E-3</c:v>
                </c:pt>
                <c:pt idx="20">
                  <c:v>1.1667249068162411E-2</c:v>
                </c:pt>
                <c:pt idx="21">
                  <c:v>8.394119791030219E-3</c:v>
                </c:pt>
                <c:pt idx="22">
                  <c:v>8.9024630823741902E-3</c:v>
                </c:pt>
                <c:pt idx="23">
                  <c:v>9.3078134346715746E-3</c:v>
                </c:pt>
                <c:pt idx="24">
                  <c:v>9.8480169218579938E-3</c:v>
                </c:pt>
                <c:pt idx="25">
                  <c:v>5.596715133178165E-3</c:v>
                </c:pt>
                <c:pt idx="26">
                  <c:v>4.1377111629474772E-3</c:v>
                </c:pt>
                <c:pt idx="27">
                  <c:v>6.8408623596842855E-3</c:v>
                </c:pt>
                <c:pt idx="28">
                  <c:v>5.6684325344733555E-3</c:v>
                </c:pt>
                <c:pt idx="29">
                  <c:v>8.3473352076288698E-3</c:v>
                </c:pt>
                <c:pt idx="30">
                  <c:v>4.0655842081378513E-3</c:v>
                </c:pt>
                <c:pt idx="31">
                  <c:v>4.7694280200250017E-3</c:v>
                </c:pt>
                <c:pt idx="32">
                  <c:v>7.7602471495237246E-3</c:v>
                </c:pt>
                <c:pt idx="33">
                  <c:v>7.2737858352649454E-3</c:v>
                </c:pt>
                <c:pt idx="34">
                  <c:v>4.7445959749716771E-3</c:v>
                </c:pt>
                <c:pt idx="35">
                  <c:v>5.3835202912677627E-3</c:v>
                </c:pt>
                <c:pt idx="36">
                  <c:v>-1.3793495052292215E-3</c:v>
                </c:pt>
                <c:pt idx="37">
                  <c:v>3.9466659953117933E-3</c:v>
                </c:pt>
                <c:pt idx="38">
                  <c:v>4.8057925605446972E-3</c:v>
                </c:pt>
                <c:pt idx="39">
                  <c:v>7.4877563834854222E-3</c:v>
                </c:pt>
                <c:pt idx="40">
                  <c:v>7.2235218227727493E-3</c:v>
                </c:pt>
                <c:pt idx="41">
                  <c:v>-8.442626298788114E-3</c:v>
                </c:pt>
                <c:pt idx="42">
                  <c:v>4.5042400976491592E-3</c:v>
                </c:pt>
                <c:pt idx="43">
                  <c:v>4.3346618430486483E-3</c:v>
                </c:pt>
                <c:pt idx="44">
                  <c:v>2.3886475790229067E-3</c:v>
                </c:pt>
                <c:pt idx="45">
                  <c:v>9.6213852476267903E-4</c:v>
                </c:pt>
                <c:pt idx="46">
                  <c:v>-1.2183101536766827E-4</c:v>
                </c:pt>
                <c:pt idx="47">
                  <c:v>8.4913562659250097E-4</c:v>
                </c:pt>
                <c:pt idx="48">
                  <c:v>4.7212570114936181E-3</c:v>
                </c:pt>
                <c:pt idx="49">
                  <c:v>5.4530290939673876E-3</c:v>
                </c:pt>
                <c:pt idx="50">
                  <c:v>1.8389597941168567E-3</c:v>
                </c:pt>
                <c:pt idx="51">
                  <c:v>3.9336109943264308E-3</c:v>
                </c:pt>
                <c:pt idx="52">
                  <c:v>5.2902451784919702E-3</c:v>
                </c:pt>
                <c:pt idx="53">
                  <c:v>-2.4865571563448263E-3</c:v>
                </c:pt>
                <c:pt idx="54">
                  <c:v>1.2298210152111189E-2</c:v>
                </c:pt>
                <c:pt idx="55">
                  <c:v>2.7749492677291432E-3</c:v>
                </c:pt>
                <c:pt idx="56">
                  <c:v>-8.7343448163600401E-3</c:v>
                </c:pt>
                <c:pt idx="57">
                  <c:v>4.5221080931374669E-3</c:v>
                </c:pt>
                <c:pt idx="58">
                  <c:v>1.0510848777030013E-3</c:v>
                </c:pt>
                <c:pt idx="59">
                  <c:v>-3.6211979394717986E-4</c:v>
                </c:pt>
                <c:pt idx="60">
                  <c:v>-4.0208853398315814E-4</c:v>
                </c:pt>
                <c:pt idx="61">
                  <c:v>-0.16842584487251333</c:v>
                </c:pt>
                <c:pt idx="62">
                  <c:v>0.13756385407056748</c:v>
                </c:pt>
                <c:pt idx="63">
                  <c:v>2.7555714043366208E-2</c:v>
                </c:pt>
                <c:pt idx="64">
                  <c:v>5.6031063126800174E-3</c:v>
                </c:pt>
                <c:pt idx="65">
                  <c:v>1.3878606902305135E-2</c:v>
                </c:pt>
                <c:pt idx="66">
                  <c:v>-1.7381375100913199E-2</c:v>
                </c:pt>
                <c:pt idx="67">
                  <c:v>1.6001567429635211E-2</c:v>
                </c:pt>
                <c:pt idx="68">
                  <c:v>1.5211388901802625E-2</c:v>
                </c:pt>
                <c:pt idx="69">
                  <c:v>-9.1221661842226798E-3</c:v>
                </c:pt>
                <c:pt idx="70">
                  <c:v>1.854704145605468E-2</c:v>
                </c:pt>
                <c:pt idx="71">
                  <c:v>-1.4375877183181673E-2</c:v>
                </c:pt>
                <c:pt idx="72">
                  <c:v>6.9190442010020892E-3</c:v>
                </c:pt>
                <c:pt idx="73">
                  <c:v>8.1098989860446391E-3</c:v>
                </c:pt>
                <c:pt idx="74">
                  <c:v>-3.8227392167460295E-3</c:v>
                </c:pt>
                <c:pt idx="75">
                  <c:v>3.8931537598736465E-3</c:v>
                </c:pt>
                <c:pt idx="76">
                  <c:v>8.5936180796242212E-4</c:v>
                </c:pt>
                <c:pt idx="77">
                  <c:v>2.5636867767133698E-3</c:v>
                </c:pt>
                <c:pt idx="78">
                  <c:v>-2.9045623030866663E-3</c:v>
                </c:pt>
                <c:pt idx="79">
                  <c:v>3.9879256528594365E-3</c:v>
                </c:pt>
                <c:pt idx="80">
                  <c:v>1.0986781259223477E-3</c:v>
                </c:pt>
                <c:pt idx="81">
                  <c:v>9.2510302849793113E-3</c:v>
                </c:pt>
                <c:pt idx="82">
                  <c:v>4.9818917249986328E-3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9262-4F22-8138-C5F35C2E1E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0.14000000000000001"/>
          <c:min val="-0.1800000000000000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  <c:majorUnit val="2.0000000000000004E-2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'2. Agric and non-agric GVA'!$B$4</c:f>
              <c:strCache>
                <c:ptCount val="1"/>
                <c:pt idx="0">
                  <c:v>Agricultural value added</c:v>
                </c:pt>
              </c:strCache>
            </c:strRef>
          </c:tx>
          <c:spPr>
            <a:ln w="19050">
              <a:solidFill>
                <a:srgbClr val="1F497D">
                  <a:lumMod val="75000"/>
                  <a:alpha val="69000"/>
                </a:srgbClr>
              </a:solidFill>
            </a:ln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'2. Agric and non-agric GVA'!$A$5:$A$87</c15:sqref>
                  </c15:fullRef>
                </c:ext>
              </c:extLst>
              <c:f>'2. Agric and non-agric GVA'!$A$25:$A$87</c:f>
              <c:numCache>
                <c:formatCode>[$-409]mmm\-yy;@</c:formatCode>
                <c:ptCount val="63"/>
                <c:pt idx="0" formatCode="General">
                  <c:v>2010</c:v>
                </c:pt>
                <c:pt idx="4" formatCode="General">
                  <c:v>2011</c:v>
                </c:pt>
                <c:pt idx="8" formatCode="General">
                  <c:v>2012</c:v>
                </c:pt>
                <c:pt idx="12" formatCode="General">
                  <c:v>2013</c:v>
                </c:pt>
                <c:pt idx="16" formatCode="General">
                  <c:v>2014</c:v>
                </c:pt>
                <c:pt idx="20" formatCode="General">
                  <c:v>2015</c:v>
                </c:pt>
                <c:pt idx="24" formatCode="General">
                  <c:v>2016</c:v>
                </c:pt>
                <c:pt idx="28" formatCode="General">
                  <c:v>2017</c:v>
                </c:pt>
                <c:pt idx="32" formatCode="General">
                  <c:v>2018</c:v>
                </c:pt>
                <c:pt idx="36" formatCode="General">
                  <c:v>2019</c:v>
                </c:pt>
                <c:pt idx="40" formatCode="General">
                  <c:v>2020</c:v>
                </c:pt>
                <c:pt idx="44" formatCode="General">
                  <c:v>2021</c:v>
                </c:pt>
                <c:pt idx="48" formatCode="General">
                  <c:v>2022</c:v>
                </c:pt>
                <c:pt idx="52" formatCode="General">
                  <c:v>2023</c:v>
                </c:pt>
                <c:pt idx="56" formatCode="General">
                  <c:v>2024</c:v>
                </c:pt>
                <c:pt idx="60" formatCode="General">
                  <c:v>2025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 Agric and non-agric GVA'!$B$5:$B$87</c15:sqref>
                  </c15:fullRef>
                </c:ext>
              </c:extLst>
              <c:f>'2. Agric and non-agric GVA'!$B$25:$B$87</c:f>
              <c:numCache>
                <c:formatCode>0.0%</c:formatCode>
                <c:ptCount val="63"/>
                <c:pt idx="0">
                  <c:v>8.4144965602379607E-3</c:v>
                </c:pt>
                <c:pt idx="1">
                  <c:v>2.5080998165780688E-2</c:v>
                </c:pt>
                <c:pt idx="2">
                  <c:v>3.3067276357529041E-2</c:v>
                </c:pt>
                <c:pt idx="3">
                  <c:v>2.0911816886000079E-2</c:v>
                </c:pt>
                <c:pt idx="4">
                  <c:v>-1.3883744983265167E-3</c:v>
                </c:pt>
                <c:pt idx="5">
                  <c:v>-1.7595750167000768E-2</c:v>
                </c:pt>
                <c:pt idx="6">
                  <c:v>-5.6815365646432081E-3</c:v>
                </c:pt>
                <c:pt idx="7">
                  <c:v>-1.1459308013301861E-3</c:v>
                </c:pt>
                <c:pt idx="8">
                  <c:v>4.8907353869556136E-3</c:v>
                </c:pt>
                <c:pt idx="9">
                  <c:v>1.5158599113492821E-2</c:v>
                </c:pt>
                <c:pt idx="10">
                  <c:v>1.0457117475355826E-2</c:v>
                </c:pt>
                <c:pt idx="11">
                  <c:v>1.691599565154478E-2</c:v>
                </c:pt>
                <c:pt idx="12">
                  <c:v>2.0879770013059185E-2</c:v>
                </c:pt>
                <c:pt idx="13">
                  <c:v>7.5972088328521981E-3</c:v>
                </c:pt>
                <c:pt idx="14">
                  <c:v>-2.3555278752802056E-2</c:v>
                </c:pt>
                <c:pt idx="15">
                  <c:v>3.2139705697330267E-2</c:v>
                </c:pt>
                <c:pt idx="16">
                  <c:v>-1.7800697399111942E-2</c:v>
                </c:pt>
                <c:pt idx="17">
                  <c:v>0.13439409399663549</c:v>
                </c:pt>
                <c:pt idx="18">
                  <c:v>5.8610647421838191E-2</c:v>
                </c:pt>
                <c:pt idx="19">
                  <c:v>-6.5727688515407778E-2</c:v>
                </c:pt>
                <c:pt idx="20">
                  <c:v>1.9870695725642706E-2</c:v>
                </c:pt>
                <c:pt idx="21">
                  <c:v>-7.0277719248308723E-2</c:v>
                </c:pt>
                <c:pt idx="22">
                  <c:v>-5.5537963713603644E-2</c:v>
                </c:pt>
                <c:pt idx="23">
                  <c:v>7.715545951393743E-2</c:v>
                </c:pt>
                <c:pt idx="24">
                  <c:v>1.7961257449252477E-2</c:v>
                </c:pt>
                <c:pt idx="25">
                  <c:v>-0.13793574031725142</c:v>
                </c:pt>
                <c:pt idx="26">
                  <c:v>-4.8745819407370772E-2</c:v>
                </c:pt>
                <c:pt idx="27">
                  <c:v>0.23852083868237672</c:v>
                </c:pt>
                <c:pt idx="28">
                  <c:v>4.5066176268904412E-2</c:v>
                </c:pt>
                <c:pt idx="29">
                  <c:v>0.13711249639186107</c:v>
                </c:pt>
                <c:pt idx="30">
                  <c:v>-8.590489687321734E-2</c:v>
                </c:pt>
                <c:pt idx="31">
                  <c:v>-6.4885545183873461E-2</c:v>
                </c:pt>
                <c:pt idx="32">
                  <c:v>3.7932425681093562E-2</c:v>
                </c:pt>
                <c:pt idx="33">
                  <c:v>1.0240978983054649E-2</c:v>
                </c:pt>
                <c:pt idx="34">
                  <c:v>0.11346106009736734</c:v>
                </c:pt>
                <c:pt idx="35">
                  <c:v>-0.11342197711583779</c:v>
                </c:pt>
                <c:pt idx="36">
                  <c:v>-0.1145662071681528</c:v>
                </c:pt>
                <c:pt idx="37">
                  <c:v>8.0795841553424008E-2</c:v>
                </c:pt>
                <c:pt idx="38">
                  <c:v>5.8920550654836923E-2</c:v>
                </c:pt>
                <c:pt idx="39">
                  <c:v>4.2510638313744131E-3</c:v>
                </c:pt>
                <c:pt idx="40">
                  <c:v>0.11221791782891977</c:v>
                </c:pt>
                <c:pt idx="41">
                  <c:v>-2.9575851394735841E-2</c:v>
                </c:pt>
                <c:pt idx="42">
                  <c:v>1.2438163161805793E-2</c:v>
                </c:pt>
                <c:pt idx="43">
                  <c:v>7.8776926655279134E-2</c:v>
                </c:pt>
                <c:pt idx="44">
                  <c:v>4.1079057478069059E-2</c:v>
                </c:pt>
                <c:pt idx="45">
                  <c:v>9.2575292299189815E-2</c:v>
                </c:pt>
                <c:pt idx="46">
                  <c:v>-0.2630984385036127</c:v>
                </c:pt>
                <c:pt idx="47">
                  <c:v>0.1425605165840651</c:v>
                </c:pt>
                <c:pt idx="48">
                  <c:v>-8.2913663925449077E-3</c:v>
                </c:pt>
                <c:pt idx="49">
                  <c:v>-0.11431397678486921</c:v>
                </c:pt>
                <c:pt idx="50">
                  <c:v>0.38654719014279992</c:v>
                </c:pt>
                <c:pt idx="51">
                  <c:v>-5.4253074040574112E-2</c:v>
                </c:pt>
                <c:pt idx="52">
                  <c:v>-4.5524624499602262E-2</c:v>
                </c:pt>
                <c:pt idx="53">
                  <c:v>3.4396955151882569E-2</c:v>
                </c:pt>
                <c:pt idx="54">
                  <c:v>-0.19547962442815259</c:v>
                </c:pt>
                <c:pt idx="55">
                  <c:v>-2.2293118076340268E-2</c:v>
                </c:pt>
                <c:pt idx="56">
                  <c:v>0.13977977586420143</c:v>
                </c:pt>
                <c:pt idx="57">
                  <c:v>-3.9281164872444374E-2</c:v>
                </c:pt>
                <c:pt idx="58">
                  <c:v>-0.20543225816943089</c:v>
                </c:pt>
                <c:pt idx="59">
                  <c:v>0.17723278415178667</c:v>
                </c:pt>
                <c:pt idx="60">
                  <c:v>0.18633846731064208</c:v>
                </c:pt>
                <c:pt idx="61">
                  <c:v>2.5162024813886408E-2</c:v>
                </c:pt>
                <c:pt idx="62">
                  <c:v>1.0828428123114797E-2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5C9-44CA-9525-EB6BBEE99DF3}"/>
            </c:ext>
          </c:extLst>
        </c:ser>
        <c:ser>
          <c:idx val="1"/>
          <c:order val="1"/>
          <c:tx>
            <c:strRef>
              <c:f>'2. Agric and non-agric GVA'!$C$4</c:f>
              <c:strCache>
                <c:ptCount val="1"/>
                <c:pt idx="0">
                  <c:v>Value added from other sectors</c:v>
                </c:pt>
              </c:strCache>
            </c:strRef>
          </c:tx>
          <c:spPr>
            <a:ln w="44450">
              <a:solidFill>
                <a:srgbClr val="1F497D">
                  <a:lumMod val="60000"/>
                  <a:lumOff val="40000"/>
                </a:srgbClr>
              </a:solidFill>
            </a:ln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'2. Agric and non-agric GVA'!$A$5:$A$87</c15:sqref>
                  </c15:fullRef>
                </c:ext>
              </c:extLst>
              <c:f>'2. Agric and non-agric GVA'!$A$25:$A$87</c:f>
              <c:numCache>
                <c:formatCode>[$-409]mmm\-yy;@</c:formatCode>
                <c:ptCount val="63"/>
                <c:pt idx="0" formatCode="General">
                  <c:v>2010</c:v>
                </c:pt>
                <c:pt idx="4" formatCode="General">
                  <c:v>2011</c:v>
                </c:pt>
                <c:pt idx="8" formatCode="General">
                  <c:v>2012</c:v>
                </c:pt>
                <c:pt idx="12" formatCode="General">
                  <c:v>2013</c:v>
                </c:pt>
                <c:pt idx="16" formatCode="General">
                  <c:v>2014</c:v>
                </c:pt>
                <c:pt idx="20" formatCode="General">
                  <c:v>2015</c:v>
                </c:pt>
                <c:pt idx="24" formatCode="General">
                  <c:v>2016</c:v>
                </c:pt>
                <c:pt idx="28" formatCode="General">
                  <c:v>2017</c:v>
                </c:pt>
                <c:pt idx="32" formatCode="General">
                  <c:v>2018</c:v>
                </c:pt>
                <c:pt idx="36" formatCode="General">
                  <c:v>2019</c:v>
                </c:pt>
                <c:pt idx="40" formatCode="General">
                  <c:v>2020</c:v>
                </c:pt>
                <c:pt idx="44" formatCode="General">
                  <c:v>2021</c:v>
                </c:pt>
                <c:pt idx="48" formatCode="General">
                  <c:v>2022</c:v>
                </c:pt>
                <c:pt idx="52" formatCode="General">
                  <c:v>2023</c:v>
                </c:pt>
                <c:pt idx="56" formatCode="General">
                  <c:v>2024</c:v>
                </c:pt>
                <c:pt idx="60" formatCode="General">
                  <c:v>2025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 Agric and non-agric GVA'!$C$5:$C$87</c15:sqref>
                  </c15:fullRef>
                </c:ext>
              </c:extLst>
              <c:f>'2. Agric and non-agric GVA'!$C$25:$C$87</c:f>
              <c:numCache>
                <c:formatCode>0.0%</c:formatCode>
                <c:ptCount val="63"/>
                <c:pt idx="0">
                  <c:v>1.1736763659198957E-2</c:v>
                </c:pt>
                <c:pt idx="1">
                  <c:v>8.0386754525239024E-3</c:v>
                </c:pt>
                <c:pt idx="2">
                  <c:v>8.379030283638178E-3</c:v>
                </c:pt>
                <c:pt idx="3">
                  <c:v>9.0503057836182066E-3</c:v>
                </c:pt>
                <c:pt idx="4">
                  <c:v>1.0100297931181501E-2</c:v>
                </c:pt>
                <c:pt idx="5">
                  <c:v>6.1115129948940972E-3</c:v>
                </c:pt>
                <c:pt idx="6">
                  <c:v>4.3505310211904291E-3</c:v>
                </c:pt>
                <c:pt idx="7">
                  <c:v>7.0122370016305613E-3</c:v>
                </c:pt>
                <c:pt idx="8">
                  <c:v>5.6849845896060902E-3</c:v>
                </c:pt>
                <c:pt idx="9">
                  <c:v>8.2024827052806781E-3</c:v>
                </c:pt>
                <c:pt idx="10">
                  <c:v>3.9287201278157546E-3</c:v>
                </c:pt>
                <c:pt idx="11">
                  <c:v>4.5076380453352716E-3</c:v>
                </c:pt>
                <c:pt idx="12">
                  <c:v>7.4739946322674999E-3</c:v>
                </c:pt>
                <c:pt idx="13">
                  <c:v>7.2666352280164048E-3</c:v>
                </c:pt>
                <c:pt idx="14">
                  <c:v>5.3704874655993162E-3</c:v>
                </c:pt>
                <c:pt idx="15">
                  <c:v>4.8087950645814281E-3</c:v>
                </c:pt>
                <c:pt idx="16">
                  <c:v>-1.0170231518753514E-3</c:v>
                </c:pt>
                <c:pt idx="17">
                  <c:v>1.1167849808779717E-3</c:v>
                </c:pt>
                <c:pt idx="18">
                  <c:v>3.483177898215839E-3</c:v>
                </c:pt>
                <c:pt idx="19">
                  <c:v>9.3863881186457832E-3</c:v>
                </c:pt>
                <c:pt idx="20">
                  <c:v>6.91995971860071E-3</c:v>
                </c:pt>
                <c:pt idx="21">
                  <c:v>-6.9393484929511917E-3</c:v>
                </c:pt>
                <c:pt idx="22">
                  <c:v>5.8708303448629096E-3</c:v>
                </c:pt>
                <c:pt idx="23">
                  <c:v>2.778411657962776E-3</c:v>
                </c:pt>
                <c:pt idx="24">
                  <c:v>2.0311617759454226E-3</c:v>
                </c:pt>
                <c:pt idx="25">
                  <c:v>4.2013778103233701E-3</c:v>
                </c:pt>
                <c:pt idx="26">
                  <c:v>8.5162609934874567E-4</c:v>
                </c:pt>
                <c:pt idx="27">
                  <c:v>-3.6732813424339428E-3</c:v>
                </c:pt>
                <c:pt idx="28">
                  <c:v>3.7669601057119806E-3</c:v>
                </c:pt>
                <c:pt idx="29">
                  <c:v>2.2106958127727783E-3</c:v>
                </c:pt>
                <c:pt idx="30">
                  <c:v>4.2906561350612993E-3</c:v>
                </c:pt>
                <c:pt idx="31">
                  <c:v>5.683825436360701E-3</c:v>
                </c:pt>
                <c:pt idx="32">
                  <c:v>4.5183392316228144E-3</c:v>
                </c:pt>
                <c:pt idx="33">
                  <c:v>-2.7975431099341863E-3</c:v>
                </c:pt>
                <c:pt idx="34">
                  <c:v>9.7940671185035022E-3</c:v>
                </c:pt>
                <c:pt idx="35">
                  <c:v>5.946523896362077E-3</c:v>
                </c:pt>
                <c:pt idx="36">
                  <c:v>-6.1884597094423732E-3</c:v>
                </c:pt>
                <c:pt idx="37">
                  <c:v>2.8873653273733257E-3</c:v>
                </c:pt>
                <c:pt idx="38">
                  <c:v>-2.855580276157621E-4</c:v>
                </c:pt>
                <c:pt idx="39">
                  <c:v>-4.7498344025431738E-4</c:v>
                </c:pt>
                <c:pt idx="40">
                  <c:v>-3.1704163395909202E-3</c:v>
                </c:pt>
                <c:pt idx="41">
                  <c:v>-0.17223401901559987</c:v>
                </c:pt>
                <c:pt idx="42">
                  <c:v>0.14158705243393355</c:v>
                </c:pt>
                <c:pt idx="43">
                  <c:v>2.6095103988901691E-2</c:v>
                </c:pt>
                <c:pt idx="44">
                  <c:v>4.5395450470560039E-3</c:v>
                </c:pt>
                <c:pt idx="45">
                  <c:v>1.1433479026935034E-2</c:v>
                </c:pt>
                <c:pt idx="46">
                  <c:v>-9.1344034344622571E-3</c:v>
                </c:pt>
                <c:pt idx="47">
                  <c:v>1.2842588178787473E-2</c:v>
                </c:pt>
                <c:pt idx="48">
                  <c:v>1.5873163281712621E-2</c:v>
                </c:pt>
                <c:pt idx="49">
                  <c:v>-6.2307027273665883E-3</c:v>
                </c:pt>
                <c:pt idx="50">
                  <c:v>9.5317870269207017E-3</c:v>
                </c:pt>
                <c:pt idx="51">
                  <c:v>-1.3034134384602991E-2</c:v>
                </c:pt>
                <c:pt idx="52">
                  <c:v>8.6099153795400341E-3</c:v>
                </c:pt>
                <c:pt idx="53">
                  <c:v>7.3078499805869779E-3</c:v>
                </c:pt>
                <c:pt idx="54">
                  <c:v>2.1821969114848017E-3</c:v>
                </c:pt>
                <c:pt idx="55">
                  <c:v>4.5517936086287847E-3</c:v>
                </c:pt>
                <c:pt idx="56">
                  <c:v>-2.5414041021324385E-3</c:v>
                </c:pt>
                <c:pt idx="57">
                  <c:v>3.734206595122691E-3</c:v>
                </c:pt>
                <c:pt idx="58">
                  <c:v>2.5179274616891067E-3</c:v>
                </c:pt>
                <c:pt idx="59">
                  <c:v>3.1160439440069965E-4</c:v>
                </c:pt>
                <c:pt idx="60">
                  <c:v>-3.5274155211757474E-3</c:v>
                </c:pt>
                <c:pt idx="61">
                  <c:v>8.7779653843436112E-3</c:v>
                </c:pt>
                <c:pt idx="62">
                  <c:v>4.805239553406615E-3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5C9-44CA-9525-EB6BBEE99D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ysClr val="windowText" lastClr="000000"/>
            </a:solidFill>
          </a:ln>
        </c:spPr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0.4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%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GVA by sector'!$B$4</c:f>
              <c:strCache>
                <c:ptCount val="1"/>
                <c:pt idx="0">
                  <c:v>Q3 2015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'3. GVA by sector'!$A$5:$A$12</c:f>
              <c:strCache>
                <c:ptCount val="8"/>
                <c:pt idx="0">
                  <c:v>agricul-
ture</c:v>
                </c:pt>
                <c:pt idx="1">
                  <c:v>mining</c:v>
                </c:pt>
                <c:pt idx="2">
                  <c:v>manu-
facturing</c:v>
                </c:pt>
                <c:pt idx="3">
                  <c:v>utilities/
construc-
tion</c:v>
                </c:pt>
                <c:pt idx="4">
                  <c:v>logistics</c:v>
                </c:pt>
                <c:pt idx="5">
                  <c:v>retail/
hospi-
tality</c:v>
                </c:pt>
                <c:pt idx="6">
                  <c:v>private/
business 
services</c:v>
                </c:pt>
                <c:pt idx="7">
                  <c:v>public/
personal 
services</c:v>
                </c:pt>
              </c:strCache>
            </c:strRef>
          </c:cat>
          <c:val>
            <c:numRef>
              <c:f>'3. GVA by sector'!$B$5:$B$12</c:f>
              <c:numCache>
                <c:formatCode>_-* #\ ##0_-;\-* #\ ##0_-;_-* "-"??_-;_-@_-</c:formatCode>
                <c:ptCount val="8"/>
                <c:pt idx="0">
                  <c:v>144.9376049672839</c:v>
                </c:pt>
                <c:pt idx="1">
                  <c:v>521.26685170128746</c:v>
                </c:pt>
                <c:pt idx="2">
                  <c:v>1028.8827053044708</c:v>
                </c:pt>
                <c:pt idx="3">
                  <c:v>565.73325214334182</c:v>
                </c:pt>
                <c:pt idx="4">
                  <c:v>516.33665922334478</c:v>
                </c:pt>
                <c:pt idx="5">
                  <c:v>1006.2057915988694</c:v>
                </c:pt>
                <c:pt idx="6">
                  <c:v>1288.713228414473</c:v>
                </c:pt>
                <c:pt idx="7">
                  <c:v>1502.0041413361021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3C-4298-BA16-23C77BB67C05}"/>
            </c:ext>
          </c:extLst>
        </c:ser>
        <c:ser>
          <c:idx val="1"/>
          <c:order val="1"/>
          <c:tx>
            <c:strRef>
              <c:f>'3. GVA by sector'!$C$4</c:f>
              <c:strCache>
                <c:ptCount val="1"/>
                <c:pt idx="0">
                  <c:v>Q3 2019</c:v>
                </c:pt>
              </c:strCache>
            </c:strRef>
          </c:tx>
          <c:spPr>
            <a:solidFill>
              <a:srgbClr val="4F81BD">
                <a:lumMod val="60000"/>
                <a:lumOff val="4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'3. GVA by sector'!$A$5:$A$12</c:f>
              <c:strCache>
                <c:ptCount val="8"/>
                <c:pt idx="0">
                  <c:v>agricul-
ture</c:v>
                </c:pt>
                <c:pt idx="1">
                  <c:v>mining</c:v>
                </c:pt>
                <c:pt idx="2">
                  <c:v>manu-
facturing</c:v>
                </c:pt>
                <c:pt idx="3">
                  <c:v>utilities/
construc-
tion</c:v>
                </c:pt>
                <c:pt idx="4">
                  <c:v>logistics</c:v>
                </c:pt>
                <c:pt idx="5">
                  <c:v>retail/
hospi-
tality</c:v>
                </c:pt>
                <c:pt idx="6">
                  <c:v>private/
business 
services</c:v>
                </c:pt>
                <c:pt idx="7">
                  <c:v>public/
personal 
services</c:v>
                </c:pt>
              </c:strCache>
            </c:strRef>
          </c:cat>
          <c:val>
            <c:numRef>
              <c:f>'3. GVA by sector'!$C$5:$C$12</c:f>
              <c:numCache>
                <c:formatCode>_-* #\ ##0_-;\-* #\ ##0_-;_-* "-"??_-;_-@_-</c:formatCode>
                <c:ptCount val="8"/>
                <c:pt idx="0">
                  <c:v>171.98193116255032</c:v>
                </c:pt>
                <c:pt idx="1">
                  <c:v>517.62592545313589</c:v>
                </c:pt>
                <c:pt idx="2">
                  <c:v>1025.3243044995929</c:v>
                </c:pt>
                <c:pt idx="3">
                  <c:v>529.24865063235563</c:v>
                </c:pt>
                <c:pt idx="4">
                  <c:v>540.78591483697164</c:v>
                </c:pt>
                <c:pt idx="5">
                  <c:v>1014.5624572224442</c:v>
                </c:pt>
                <c:pt idx="6">
                  <c:v>1419.1661016775786</c:v>
                </c:pt>
                <c:pt idx="7">
                  <c:v>1584.5653005879042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3C-4298-BA16-23C77BB67C05}"/>
            </c:ext>
          </c:extLst>
        </c:ser>
        <c:ser>
          <c:idx val="2"/>
          <c:order val="2"/>
          <c:tx>
            <c:strRef>
              <c:f>'3. GVA by sector'!$D$4</c:f>
              <c:strCache>
                <c:ptCount val="1"/>
                <c:pt idx="0">
                  <c:v>Q3 2023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'3. GVA by sector'!$A$5:$A$12</c:f>
              <c:strCache>
                <c:ptCount val="8"/>
                <c:pt idx="0">
                  <c:v>agricul-
ture</c:v>
                </c:pt>
                <c:pt idx="1">
                  <c:v>mining</c:v>
                </c:pt>
                <c:pt idx="2">
                  <c:v>manu-
facturing</c:v>
                </c:pt>
                <c:pt idx="3">
                  <c:v>utilities/
construc-
tion</c:v>
                </c:pt>
                <c:pt idx="4">
                  <c:v>logistics</c:v>
                </c:pt>
                <c:pt idx="5">
                  <c:v>retail/
hospi-
tality</c:v>
                </c:pt>
                <c:pt idx="6">
                  <c:v>private/
business 
services</c:v>
                </c:pt>
                <c:pt idx="7">
                  <c:v>public/
personal 
services</c:v>
                </c:pt>
              </c:strCache>
            </c:strRef>
          </c:cat>
          <c:val>
            <c:numRef>
              <c:f>'3. GVA by sector'!$D$5:$D$12</c:f>
              <c:numCache>
                <c:formatCode>_-* #\ ##0_-;\-* #\ ##0_-;_-* "-"??_-;_-@_-</c:formatCode>
                <c:ptCount val="8"/>
                <c:pt idx="0">
                  <c:v>178.38692657805979</c:v>
                </c:pt>
                <c:pt idx="1">
                  <c:v>474.91540777847842</c:v>
                </c:pt>
                <c:pt idx="2">
                  <c:v>968.01899436482063</c:v>
                </c:pt>
                <c:pt idx="3">
                  <c:v>449.37523784519345</c:v>
                </c:pt>
                <c:pt idx="4">
                  <c:v>543.03076934678791</c:v>
                </c:pt>
                <c:pt idx="5">
                  <c:v>972.32719292671061</c:v>
                </c:pt>
                <c:pt idx="6">
                  <c:v>1538.5859520035385</c:v>
                </c:pt>
                <c:pt idx="7">
                  <c:v>1679.4910631981691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3C-4298-BA16-23C77BB67C05}"/>
            </c:ext>
          </c:extLst>
        </c:ser>
        <c:ser>
          <c:idx val="3"/>
          <c:order val="3"/>
          <c:tx>
            <c:strRef>
              <c:f>'3. GVA by sector'!$E$4</c:f>
              <c:strCache>
                <c:ptCount val="1"/>
                <c:pt idx="0">
                  <c:v>Q3 2024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'3. GVA by sector'!$A$5:$A$12</c:f>
              <c:strCache>
                <c:ptCount val="8"/>
                <c:pt idx="0">
                  <c:v>agricul-
ture</c:v>
                </c:pt>
                <c:pt idx="1">
                  <c:v>mining</c:v>
                </c:pt>
                <c:pt idx="2">
                  <c:v>manu-
facturing</c:v>
                </c:pt>
                <c:pt idx="3">
                  <c:v>utilities/
construc-
tion</c:v>
                </c:pt>
                <c:pt idx="4">
                  <c:v>logistics</c:v>
                </c:pt>
                <c:pt idx="5">
                  <c:v>retail/
hospi-
tality</c:v>
                </c:pt>
                <c:pt idx="6">
                  <c:v>private/
business 
services</c:v>
                </c:pt>
                <c:pt idx="7">
                  <c:v>public/
personal 
services</c:v>
                </c:pt>
              </c:strCache>
            </c:strRef>
          </c:cat>
          <c:val>
            <c:numRef>
              <c:f>'3. GVA by sector'!$E$5:$E$12</c:f>
              <c:numCache>
                <c:formatCode>_-* #\ ##0_-;\-* #\ ##0_-;_-* "-"??_-;_-@_-</c:formatCode>
                <c:ptCount val="8"/>
                <c:pt idx="0">
                  <c:v>151.74691704594639</c:v>
                </c:pt>
                <c:pt idx="1">
                  <c:v>482.07135390219128</c:v>
                </c:pt>
                <c:pt idx="2">
                  <c:v>969.34281488847421</c:v>
                </c:pt>
                <c:pt idx="3">
                  <c:v>460.45226539469718</c:v>
                </c:pt>
                <c:pt idx="4">
                  <c:v>536.87679991200753</c:v>
                </c:pt>
                <c:pt idx="5">
                  <c:v>950.60089761964855</c:v>
                </c:pt>
                <c:pt idx="6">
                  <c:v>1595.8332066794401</c:v>
                </c:pt>
                <c:pt idx="7">
                  <c:v>1686.7918222801704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3C-4298-BA16-23C77BB67C05}"/>
            </c:ext>
          </c:extLst>
        </c:ser>
        <c:ser>
          <c:idx val="4"/>
          <c:order val="4"/>
          <c:tx>
            <c:strRef>
              <c:f>'3. GVA by sector'!$F$4</c:f>
              <c:strCache>
                <c:ptCount val="1"/>
                <c:pt idx="0">
                  <c:v>Q2 2025</c:v>
                </c:pt>
              </c:strCache>
            </c:strRef>
          </c:tx>
          <c:spPr>
            <a:solidFill>
              <a:srgbClr val="C0504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'3. GVA by sector'!$A$5:$A$12</c:f>
              <c:strCache>
                <c:ptCount val="8"/>
                <c:pt idx="0">
                  <c:v>agricul-
ture</c:v>
                </c:pt>
                <c:pt idx="1">
                  <c:v>mining</c:v>
                </c:pt>
                <c:pt idx="2">
                  <c:v>manu-
facturing</c:v>
                </c:pt>
                <c:pt idx="3">
                  <c:v>utilities/
construc-
tion</c:v>
                </c:pt>
                <c:pt idx="4">
                  <c:v>logistics</c:v>
                </c:pt>
                <c:pt idx="5">
                  <c:v>retail/
hospi-
tality</c:v>
                </c:pt>
                <c:pt idx="6">
                  <c:v>private/
business 
services</c:v>
                </c:pt>
                <c:pt idx="7">
                  <c:v>public/
personal 
services</c:v>
                </c:pt>
              </c:strCache>
            </c:strRef>
          </c:cat>
          <c:val>
            <c:numRef>
              <c:f>'3. GVA by sector'!$F$5:$F$12</c:f>
              <c:numCache>
                <c:formatCode>_-* #\ ##0_-;\-* #\ ##0_-;_-* "-"??_-;_-@_-</c:formatCode>
                <c:ptCount val="8"/>
                <c:pt idx="0">
                  <c:v>217.26178708196591</c:v>
                </c:pt>
                <c:pt idx="1">
                  <c:v>477.72935577847585</c:v>
                </c:pt>
                <c:pt idx="2">
                  <c:v>953.07067696547017</c:v>
                </c:pt>
                <c:pt idx="3">
                  <c:v>442.06204672230308</c:v>
                </c:pt>
                <c:pt idx="4">
                  <c:v>543.71044052658954</c:v>
                </c:pt>
                <c:pt idx="5">
                  <c:v>979.27717048378781</c:v>
                </c:pt>
                <c:pt idx="6">
                  <c:v>1621.4313988874601</c:v>
                </c:pt>
                <c:pt idx="7">
                  <c:v>1684.5209573163888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3C-4298-BA16-23C77BB67C05}"/>
            </c:ext>
          </c:extLst>
        </c:ser>
        <c:ser>
          <c:idx val="5"/>
          <c:order val="5"/>
          <c:tx>
            <c:strRef>
              <c:f>'3. GVA by sector'!$G$4</c:f>
              <c:strCache>
                <c:ptCount val="1"/>
                <c:pt idx="0">
                  <c:v>Q3 2025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'3. GVA by sector'!$A$5:$A$12</c:f>
              <c:strCache>
                <c:ptCount val="8"/>
                <c:pt idx="0">
                  <c:v>agricul-
ture</c:v>
                </c:pt>
                <c:pt idx="1">
                  <c:v>mining</c:v>
                </c:pt>
                <c:pt idx="2">
                  <c:v>manu-
facturing</c:v>
                </c:pt>
                <c:pt idx="3">
                  <c:v>utilities/
construc-
tion</c:v>
                </c:pt>
                <c:pt idx="4">
                  <c:v>logistics</c:v>
                </c:pt>
                <c:pt idx="5">
                  <c:v>retail/
hospi-
tality</c:v>
                </c:pt>
                <c:pt idx="6">
                  <c:v>private/
business 
services</c:v>
                </c:pt>
                <c:pt idx="7">
                  <c:v>public/
personal 
services</c:v>
                </c:pt>
              </c:strCache>
            </c:strRef>
          </c:cat>
          <c:val>
            <c:numRef>
              <c:f>'3. GVA by sector'!$G$5:$G$12</c:f>
              <c:numCache>
                <c:formatCode>_-* #\ ##0_-;\-* #\ ##0_-;_-* "-"??_-;_-@_-</c:formatCode>
                <c:ptCount val="8"/>
                <c:pt idx="0">
                  <c:v>219.61439072728243</c:v>
                </c:pt>
                <c:pt idx="1">
                  <c:v>488.91884704893602</c:v>
                </c:pt>
                <c:pt idx="2">
                  <c:v>956.33953685307597</c:v>
                </c:pt>
                <c:pt idx="3">
                  <c:v>434.86271631601358</c:v>
                </c:pt>
                <c:pt idx="4">
                  <c:v>546.60880336725199</c:v>
                </c:pt>
                <c:pt idx="5">
                  <c:v>989.40640946620829</c:v>
                </c:pt>
                <c:pt idx="6">
                  <c:v>1626.0070706347199</c:v>
                </c:pt>
                <c:pt idx="7">
                  <c:v>1692.0646957588503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3C-4298-BA16-23C77BB67C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'4. Manufacturing sales'!$A$6</c:f>
              <c:strCache>
                <c:ptCount val="1"/>
                <c:pt idx="0">
                  <c:v>Other manufacturing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'4. Manufacturing sales'!$B$4:$AB$5</c:f>
              <c:multiLvlStrCache>
                <c:ptCount val="2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8">
                    <c:v>2021</c:v>
                  </c:pt>
                  <c:pt idx="12">
                    <c:v>2022</c:v>
                  </c:pt>
                  <c:pt idx="16">
                    <c:v>2023</c:v>
                  </c:pt>
                  <c:pt idx="20">
                    <c:v>2024</c:v>
                  </c:pt>
                  <c:pt idx="24">
                    <c:v>2025</c:v>
                  </c:pt>
                </c:lvl>
              </c:multiLvlStrCache>
            </c:multiLvlStrRef>
          </c:cat>
          <c:val>
            <c:numRef>
              <c:f>'4. Manufacturing sales'!$B$6:$AB$6</c:f>
              <c:numCache>
                <c:formatCode>0</c:formatCode>
                <c:ptCount val="27"/>
                <c:pt idx="0">
                  <c:v>757.66462795073721</c:v>
                </c:pt>
                <c:pt idx="1">
                  <c:v>755.20023252367787</c:v>
                </c:pt>
                <c:pt idx="2">
                  <c:v>748.03617449969761</c:v>
                </c:pt>
                <c:pt idx="3">
                  <c:v>731.7201179476117</c:v>
                </c:pt>
                <c:pt idx="4">
                  <c:v>713.98609626479151</c:v>
                </c:pt>
                <c:pt idx="5">
                  <c:v>526.85263759608029</c:v>
                </c:pt>
                <c:pt idx="6">
                  <c:v>671.69345372018483</c:v>
                </c:pt>
                <c:pt idx="7">
                  <c:v>714.8452422188119</c:v>
                </c:pt>
                <c:pt idx="8">
                  <c:v>732.0976617227841</c:v>
                </c:pt>
                <c:pt idx="9">
                  <c:v>739.97952250950959</c:v>
                </c:pt>
                <c:pt idx="10">
                  <c:v>718.83622926125406</c:v>
                </c:pt>
                <c:pt idx="11">
                  <c:v>744.59529770417907</c:v>
                </c:pt>
                <c:pt idx="12">
                  <c:v>783.2942582475348</c:v>
                </c:pt>
                <c:pt idx="13">
                  <c:v>769.6965243106647</c:v>
                </c:pt>
                <c:pt idx="14">
                  <c:v>758.27812482371621</c:v>
                </c:pt>
                <c:pt idx="15">
                  <c:v>748.27759650375992</c:v>
                </c:pt>
                <c:pt idx="16">
                  <c:v>769.72040804817061</c:v>
                </c:pt>
                <c:pt idx="17">
                  <c:v>779.30044468323831</c:v>
                </c:pt>
                <c:pt idx="18">
                  <c:v>771.85226409052507</c:v>
                </c:pt>
                <c:pt idx="19">
                  <c:v>764.53380558281106</c:v>
                </c:pt>
                <c:pt idx="20">
                  <c:v>774.42012240596296</c:v>
                </c:pt>
                <c:pt idx="21">
                  <c:v>765.37465325218398</c:v>
                </c:pt>
                <c:pt idx="22">
                  <c:v>769.25705757529875</c:v>
                </c:pt>
                <c:pt idx="23">
                  <c:v>762.92299081313126</c:v>
                </c:pt>
                <c:pt idx="24">
                  <c:v>753.46408367039555</c:v>
                </c:pt>
                <c:pt idx="25" formatCode="_-* #\ ##0_-;\-* #\ ##0_-;_-* &quot;-&quot;??_-;_-@_-">
                  <c:v>745.6424251168105</c:v>
                </c:pt>
                <c:pt idx="26">
                  <c:v>750.22023997084966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D4-4211-BF59-99B193D8B5D3}"/>
            </c:ext>
          </c:extLst>
        </c:ser>
        <c:ser>
          <c:idx val="1"/>
          <c:order val="1"/>
          <c:tx>
            <c:strRef>
              <c:f>'4. Manufacturing sales'!$A$7</c:f>
              <c:strCache>
                <c:ptCount val="1"/>
                <c:pt idx="0">
                  <c:v>transport equipment</c:v>
                </c:pt>
              </c:strCache>
            </c:strRef>
          </c:tx>
          <c:spPr>
            <a:solidFill>
              <a:srgbClr val="4BACC6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'4. Manufacturing sales'!$B$4:$AB$5</c:f>
              <c:multiLvlStrCache>
                <c:ptCount val="2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8">
                    <c:v>2021</c:v>
                  </c:pt>
                  <c:pt idx="12">
                    <c:v>2022</c:v>
                  </c:pt>
                  <c:pt idx="16">
                    <c:v>2023</c:v>
                  </c:pt>
                  <c:pt idx="20">
                    <c:v>2024</c:v>
                  </c:pt>
                  <c:pt idx="24">
                    <c:v>2025</c:v>
                  </c:pt>
                </c:lvl>
              </c:multiLvlStrCache>
            </c:multiLvlStrRef>
          </c:cat>
          <c:val>
            <c:numRef>
              <c:f>'4. Manufacturing sales'!$B$7:$AB$7</c:f>
              <c:numCache>
                <c:formatCode>0</c:formatCode>
                <c:ptCount val="27"/>
                <c:pt idx="0">
                  <c:v>135.1539986619137</c:v>
                </c:pt>
                <c:pt idx="1">
                  <c:v>135.84439245892645</c:v>
                </c:pt>
                <c:pt idx="2">
                  <c:v>140.89992957112639</c:v>
                </c:pt>
                <c:pt idx="3">
                  <c:v>125.65015064053767</c:v>
                </c:pt>
                <c:pt idx="4">
                  <c:v>122.2905806340562</c:v>
                </c:pt>
                <c:pt idx="5">
                  <c:v>53.918683450187579</c:v>
                </c:pt>
                <c:pt idx="6">
                  <c:v>113.80760805915799</c:v>
                </c:pt>
                <c:pt idx="7">
                  <c:v>129.37592103268014</c:v>
                </c:pt>
                <c:pt idx="8">
                  <c:v>130.30345955757554</c:v>
                </c:pt>
                <c:pt idx="9">
                  <c:v>135.60221627056816</c:v>
                </c:pt>
                <c:pt idx="10">
                  <c:v>87.106714239605182</c:v>
                </c:pt>
                <c:pt idx="11">
                  <c:v>96.628425907331632</c:v>
                </c:pt>
                <c:pt idx="12">
                  <c:v>117.93800895675759</c:v>
                </c:pt>
                <c:pt idx="13">
                  <c:v>117.34016018625306</c:v>
                </c:pt>
                <c:pt idx="14">
                  <c:v>133.63300943264665</c:v>
                </c:pt>
                <c:pt idx="15">
                  <c:v>138.76248323861245</c:v>
                </c:pt>
                <c:pt idx="16">
                  <c:v>151.60451689428405</c:v>
                </c:pt>
                <c:pt idx="17">
                  <c:v>141.30747310582936</c:v>
                </c:pt>
                <c:pt idx="18">
                  <c:v>155.53884684560623</c:v>
                </c:pt>
                <c:pt idx="19">
                  <c:v>163.61831471910295</c:v>
                </c:pt>
                <c:pt idx="20">
                  <c:v>150.49577056272614</c:v>
                </c:pt>
                <c:pt idx="21">
                  <c:v>153.54135535014689</c:v>
                </c:pt>
                <c:pt idx="22">
                  <c:v>131.60799288934152</c:v>
                </c:pt>
                <c:pt idx="23">
                  <c:v>134.54486471284685</c:v>
                </c:pt>
                <c:pt idx="24">
                  <c:v>127.75064538993607</c:v>
                </c:pt>
                <c:pt idx="25" formatCode="_-* #\ ##0_-;\-* #\ ##0_-;_-* &quot;-&quot;??_-;_-@_-">
                  <c:v>132.70062317781188</c:v>
                </c:pt>
                <c:pt idx="26">
                  <c:v>134.49725726569147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D4-4211-BF59-99B193D8B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"/>
        <c:overlap val="100"/>
        <c:axId val="2102045503"/>
        <c:axId val="2102050079"/>
      </c:barChart>
      <c:lineChart>
        <c:grouping val="standard"/>
        <c:varyColors val="0"/>
        <c:ser>
          <c:idx val="2"/>
          <c:order val="2"/>
          <c:tx>
            <c:strRef>
              <c:f>'4. Manufacturing sales'!$A$8</c:f>
              <c:strCache>
                <c:ptCount val="1"/>
                <c:pt idx="0">
                  <c:v>Production volume index (right axis)</c:v>
                </c:pt>
              </c:strCache>
            </c:strRef>
          </c:tx>
          <c:spPr>
            <a:ln w="28575" cap="rnd">
              <a:solidFill>
                <a:srgbClr val="F79646">
                  <a:lumMod val="50000"/>
                </a:srgbClr>
              </a:solidFill>
              <a:round/>
            </a:ln>
            <a:effectLst/>
          </c:spPr>
          <c:marker>
            <c:symbol val="none"/>
          </c:marker>
          <c:cat>
            <c:multiLvlStrRef>
              <c:f>'4. Manufacturing sales'!$B$4:$AB$5</c:f>
              <c:multiLvlStrCache>
                <c:ptCount val="2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8">
                    <c:v>2021</c:v>
                  </c:pt>
                  <c:pt idx="12">
                    <c:v>2022</c:v>
                  </c:pt>
                  <c:pt idx="16">
                    <c:v>2023</c:v>
                  </c:pt>
                  <c:pt idx="20">
                    <c:v>2024</c:v>
                  </c:pt>
                  <c:pt idx="24">
                    <c:v>2025</c:v>
                  </c:pt>
                </c:lvl>
              </c:multiLvlStrCache>
            </c:multiLvlStrRef>
          </c:cat>
          <c:val>
            <c:numRef>
              <c:f>'4. Manufacturing sales'!$B$8:$AB$8</c:f>
              <c:numCache>
                <c:formatCode>0</c:formatCode>
                <c:ptCount val="27"/>
                <c:pt idx="0">
                  <c:v>100.43333333333334</c:v>
                </c:pt>
                <c:pt idx="1">
                  <c:v>101.46666666666665</c:v>
                </c:pt>
                <c:pt idx="2">
                  <c:v>99.399999999999991</c:v>
                </c:pt>
                <c:pt idx="3">
                  <c:v>98.466666666666654</c:v>
                </c:pt>
                <c:pt idx="4">
                  <c:v>95.966666666666654</c:v>
                </c:pt>
                <c:pt idx="5">
                  <c:v>66.7</c:v>
                </c:pt>
                <c:pt idx="6">
                  <c:v>91.033333333333346</c:v>
                </c:pt>
                <c:pt idx="7">
                  <c:v>95.666666666666671</c:v>
                </c:pt>
                <c:pt idx="8">
                  <c:v>94.966666666666654</c:v>
                </c:pt>
                <c:pt idx="9">
                  <c:v>94.366666666666674</c:v>
                </c:pt>
                <c:pt idx="10">
                  <c:v>90.333333333333329</c:v>
                </c:pt>
                <c:pt idx="11">
                  <c:v>92.600000000000009</c:v>
                </c:pt>
                <c:pt idx="12">
                  <c:v>96.533333333333346</c:v>
                </c:pt>
                <c:pt idx="13">
                  <c:v>91.333333333333329</c:v>
                </c:pt>
                <c:pt idx="14">
                  <c:v>93.466666666666654</c:v>
                </c:pt>
                <c:pt idx="15">
                  <c:v>91.733333333333348</c:v>
                </c:pt>
                <c:pt idx="16">
                  <c:v>93.033333333333346</c:v>
                </c:pt>
                <c:pt idx="17">
                  <c:v>94.766666666666666</c:v>
                </c:pt>
                <c:pt idx="18">
                  <c:v>93.333333333333329</c:v>
                </c:pt>
                <c:pt idx="19">
                  <c:v>93.7</c:v>
                </c:pt>
                <c:pt idx="20">
                  <c:v>93.100000000000009</c:v>
                </c:pt>
                <c:pt idx="21">
                  <c:v>93.466666666666654</c:v>
                </c:pt>
                <c:pt idx="22">
                  <c:v>93.433333333333323</c:v>
                </c:pt>
                <c:pt idx="23">
                  <c:v>92.899999999999991</c:v>
                </c:pt>
                <c:pt idx="24">
                  <c:v>91.133333333333326</c:v>
                </c:pt>
                <c:pt idx="25">
                  <c:v>92.333333333333329</c:v>
                </c:pt>
                <c:pt idx="26">
                  <c:v>92.433333333333337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CD4-4211-BF59-99B193D8B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052767"/>
        <c:axId val="289049407"/>
      </c:line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billions of constant (2025) rand (a)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valAx>
        <c:axId val="289049407"/>
        <c:scaling>
          <c:orientation val="minMax"/>
          <c:min val="60"/>
        </c:scaling>
        <c:delete val="0"/>
        <c:axPos val="r"/>
        <c:title>
          <c:tx>
            <c:rich>
              <a:bodyPr rot="5400000" spcFirstLastPara="1" vertOverflow="ellipsis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index of volume of production (Q1</a:t>
                </a:r>
                <a:r>
                  <a:rPr lang="en-US" sz="1600" baseline="0"/>
                  <a:t> 2019</a:t>
                </a:r>
                <a:r>
                  <a:rPr lang="en-US" sz="1600"/>
                  <a:t> = 100)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5400000" spcFirstLastPara="1" vertOverflow="ellipsis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052767"/>
        <c:crosses val="max"/>
        <c:crossBetween val="between"/>
      </c:valAx>
      <c:catAx>
        <c:axId val="28905276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9049407"/>
        <c:crosses val="autoZero"/>
        <c:auto val="1"/>
        <c:lblAlgn val="ctr"/>
        <c:lblOffset val="100"/>
        <c:noMultiLvlLbl val="0"/>
      </c:cat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rgbClr val="5B9BD5">
          <a:lumMod val="50000"/>
        </a:srgb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Manufacturing sales by ind'!$B$5</c:f>
              <c:strCache>
                <c:ptCount val="1"/>
                <c:pt idx="0">
                  <c:v> Q3 2019 </c:v>
                </c:pt>
              </c:strCache>
            </c:strRef>
          </c:tx>
          <c:spPr>
            <a:solidFill>
              <a:srgbClr val="4BACC6">
                <a:lumMod val="50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'5. Manufacturing sales by ind'!$A$6:$A$15</c:f>
              <c:strCache>
                <c:ptCount val="10"/>
                <c:pt idx="0">
                  <c:v> food/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chemicals/
plastics </c:v>
                </c:pt>
                <c:pt idx="4">
                  <c:v> petroleum 
refineries </c:v>
                </c:pt>
                <c:pt idx="5">
                  <c:v> machinery (b) </c:v>
                </c:pt>
                <c:pt idx="6">
                  <c:v> Other manu-
facturing </c:v>
                </c:pt>
                <c:pt idx="7">
                  <c:v> wood and paper </c:v>
                </c:pt>
                <c:pt idx="8">
                  <c:v> Glass/non-
metallic mineral </c:v>
                </c:pt>
                <c:pt idx="9">
                  <c:v> Clothing/textiles/
leather/footwear </c:v>
                </c:pt>
              </c:strCache>
            </c:strRef>
          </c:cat>
          <c:val>
            <c:numRef>
              <c:f>'5. Manufacturing sales by ind'!$B$6:$B$15</c:f>
              <c:numCache>
                <c:formatCode>_-* #\ ##0_-;\-* #\ ##0_-;_-* "-"??_-;_-@_-</c:formatCode>
                <c:ptCount val="10"/>
                <c:pt idx="0">
                  <c:v>203.49077739617627</c:v>
                </c:pt>
                <c:pt idx="1">
                  <c:v>151.69503064625832</c:v>
                </c:pt>
                <c:pt idx="2">
                  <c:v>140.89992957112639</c:v>
                </c:pt>
                <c:pt idx="3">
                  <c:v>113.79386818970893</c:v>
                </c:pt>
                <c:pt idx="4">
                  <c:v>76.069264519083404</c:v>
                </c:pt>
                <c:pt idx="5">
                  <c:v>61.153703124409859</c:v>
                </c:pt>
                <c:pt idx="6">
                  <c:v>52.233822024870278</c:v>
                </c:pt>
                <c:pt idx="7">
                  <c:v>43.559909357160414</c:v>
                </c:pt>
                <c:pt idx="8">
                  <c:v>24.343127131548954</c:v>
                </c:pt>
                <c:pt idx="9">
                  <c:v>21.696672110481384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2F-41A0-8D5A-54057E76AC73}"/>
            </c:ext>
          </c:extLst>
        </c:ser>
        <c:ser>
          <c:idx val="1"/>
          <c:order val="1"/>
          <c:tx>
            <c:strRef>
              <c:f>'5. Manufacturing sales by ind'!$C$5</c:f>
              <c:strCache>
                <c:ptCount val="1"/>
                <c:pt idx="0">
                  <c:v> Q3 2020 </c:v>
                </c:pt>
              </c:strCache>
            </c:strRef>
          </c:tx>
          <c:spPr>
            <a:solidFill>
              <a:srgbClr val="4BACC6">
                <a:lumMod val="75000"/>
              </a:srgb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'5. Manufacturing sales by ind'!$A$6:$A$15</c:f>
              <c:strCache>
                <c:ptCount val="10"/>
                <c:pt idx="0">
                  <c:v> food/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chemicals/
plastics </c:v>
                </c:pt>
                <c:pt idx="4">
                  <c:v> petroleum 
refineries </c:v>
                </c:pt>
                <c:pt idx="5">
                  <c:v> machinery (b) </c:v>
                </c:pt>
                <c:pt idx="6">
                  <c:v> Other manu-
facturing </c:v>
                </c:pt>
                <c:pt idx="7">
                  <c:v> wood and paper </c:v>
                </c:pt>
                <c:pt idx="8">
                  <c:v> Glass/non-
metallic mineral </c:v>
                </c:pt>
                <c:pt idx="9">
                  <c:v> Clothing/textiles/
leather/footwear </c:v>
                </c:pt>
              </c:strCache>
            </c:strRef>
          </c:cat>
          <c:val>
            <c:numRef>
              <c:f>'5. Manufacturing sales by ind'!$C$6:$C$15</c:f>
              <c:numCache>
                <c:formatCode>_-* #\ ##0_-;\-* #\ ##0_-;_-* "-"??_-;_-@_-</c:formatCode>
                <c:ptCount val="10"/>
                <c:pt idx="0">
                  <c:v>196.54198117628994</c:v>
                </c:pt>
                <c:pt idx="1">
                  <c:v>131.55321429846745</c:v>
                </c:pt>
                <c:pt idx="2">
                  <c:v>113.80760805915799</c:v>
                </c:pt>
                <c:pt idx="3">
                  <c:v>113.29091051822778</c:v>
                </c:pt>
                <c:pt idx="4">
                  <c:v>49.4714433916795</c:v>
                </c:pt>
                <c:pt idx="5">
                  <c:v>56.585548213996759</c:v>
                </c:pt>
                <c:pt idx="6">
                  <c:v>41.20968966881469</c:v>
                </c:pt>
                <c:pt idx="7">
                  <c:v>41.411029616729209</c:v>
                </c:pt>
                <c:pt idx="8">
                  <c:v>23.102490219926704</c:v>
                </c:pt>
                <c:pt idx="9">
                  <c:v>18.527146616052885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2F-41A0-8D5A-54057E76AC73}"/>
            </c:ext>
          </c:extLst>
        </c:ser>
        <c:ser>
          <c:idx val="2"/>
          <c:order val="2"/>
          <c:tx>
            <c:strRef>
              <c:f>'5. Manufacturing sales by ind'!$D$5</c:f>
              <c:strCache>
                <c:ptCount val="1"/>
                <c:pt idx="0">
                  <c:v> Q3 2021 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'5. Manufacturing sales by ind'!$A$6:$A$15</c:f>
              <c:strCache>
                <c:ptCount val="10"/>
                <c:pt idx="0">
                  <c:v> food/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chemicals/
plastics </c:v>
                </c:pt>
                <c:pt idx="4">
                  <c:v> petroleum 
refineries </c:v>
                </c:pt>
                <c:pt idx="5">
                  <c:v> machinery (b) </c:v>
                </c:pt>
                <c:pt idx="6">
                  <c:v> Other manu-
facturing </c:v>
                </c:pt>
                <c:pt idx="7">
                  <c:v> wood and paper </c:v>
                </c:pt>
                <c:pt idx="8">
                  <c:v> Glass/non-
metallic mineral </c:v>
                </c:pt>
                <c:pt idx="9">
                  <c:v> Clothing/textiles/
leather/footwear </c:v>
                </c:pt>
              </c:strCache>
            </c:strRef>
          </c:cat>
          <c:val>
            <c:numRef>
              <c:f>'5. Manufacturing sales by ind'!$D$6:$D$15</c:f>
              <c:numCache>
                <c:formatCode>_-* #\ ##0_-;\-* #\ ##0_-;_-* "-"??_-;_-@_-</c:formatCode>
                <c:ptCount val="10"/>
                <c:pt idx="0">
                  <c:v>208.147499511951</c:v>
                </c:pt>
                <c:pt idx="1">
                  <c:v>162.11723577114236</c:v>
                </c:pt>
                <c:pt idx="2">
                  <c:v>87.106714239605182</c:v>
                </c:pt>
                <c:pt idx="3">
                  <c:v>111.5488554682421</c:v>
                </c:pt>
                <c:pt idx="4">
                  <c:v>44.053309635059733</c:v>
                </c:pt>
                <c:pt idx="5">
                  <c:v>59.577504977778645</c:v>
                </c:pt>
                <c:pt idx="6">
                  <c:v>50.859834874516764</c:v>
                </c:pt>
                <c:pt idx="7">
                  <c:v>40.703142160647907</c:v>
                </c:pt>
                <c:pt idx="8">
                  <c:v>23.865127050588629</c:v>
                </c:pt>
                <c:pt idx="9">
                  <c:v>17.963719811326992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2F-41A0-8D5A-54057E76AC73}"/>
            </c:ext>
          </c:extLst>
        </c:ser>
        <c:ser>
          <c:idx val="3"/>
          <c:order val="3"/>
          <c:tx>
            <c:strRef>
              <c:f>'5. Manufacturing sales by ind'!$E$5</c:f>
              <c:strCache>
                <c:ptCount val="1"/>
                <c:pt idx="0">
                  <c:v> Q3 2022 </c:v>
                </c:pt>
              </c:strCache>
            </c:strRef>
          </c:tx>
          <c:spPr>
            <a:solidFill>
              <a:srgbClr val="4BACC6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'5. Manufacturing sales by ind'!$A$6:$A$15</c:f>
              <c:strCache>
                <c:ptCount val="10"/>
                <c:pt idx="0">
                  <c:v> food/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chemicals/
plastics </c:v>
                </c:pt>
                <c:pt idx="4">
                  <c:v> petroleum 
refineries </c:v>
                </c:pt>
                <c:pt idx="5">
                  <c:v> machinery (b) </c:v>
                </c:pt>
                <c:pt idx="6">
                  <c:v> Other manu-
facturing </c:v>
                </c:pt>
                <c:pt idx="7">
                  <c:v> wood and paper </c:v>
                </c:pt>
                <c:pt idx="8">
                  <c:v> Glass/non-
metallic mineral </c:v>
                </c:pt>
                <c:pt idx="9">
                  <c:v> Clothing/textiles/
leather/footwear </c:v>
                </c:pt>
              </c:strCache>
            </c:strRef>
          </c:cat>
          <c:val>
            <c:numRef>
              <c:f>'5. Manufacturing sales by ind'!$E$6:$E$15</c:f>
              <c:numCache>
                <c:formatCode>_-* #\ ##0_-;\-* #\ ##0_-;_-* "-"??_-;_-@_-</c:formatCode>
                <c:ptCount val="10"/>
                <c:pt idx="0">
                  <c:v>222.03876918861459</c:v>
                </c:pt>
                <c:pt idx="1">
                  <c:v>157.44801999604553</c:v>
                </c:pt>
                <c:pt idx="2">
                  <c:v>133.63300943264665</c:v>
                </c:pt>
                <c:pt idx="3">
                  <c:v>126.63576182568937</c:v>
                </c:pt>
                <c:pt idx="4">
                  <c:v>47.107208343888487</c:v>
                </c:pt>
                <c:pt idx="5">
                  <c:v>63.376519875520287</c:v>
                </c:pt>
                <c:pt idx="6">
                  <c:v>52.930914459254495</c:v>
                </c:pt>
                <c:pt idx="7">
                  <c:v>44.745656647244793</c:v>
                </c:pt>
                <c:pt idx="8">
                  <c:v>25.075278355725622</c:v>
                </c:pt>
                <c:pt idx="9">
                  <c:v>18.91999613173299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2F-41A0-8D5A-54057E76AC73}"/>
            </c:ext>
          </c:extLst>
        </c:ser>
        <c:ser>
          <c:idx val="4"/>
          <c:order val="4"/>
          <c:tx>
            <c:strRef>
              <c:f>'5. Manufacturing sales by ind'!$F$5</c:f>
              <c:strCache>
                <c:ptCount val="1"/>
                <c:pt idx="0">
                  <c:v> Q3 2023 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'5. Manufacturing sales by ind'!$A$6:$A$15</c:f>
              <c:strCache>
                <c:ptCount val="10"/>
                <c:pt idx="0">
                  <c:v> food/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chemicals/
plastics </c:v>
                </c:pt>
                <c:pt idx="4">
                  <c:v> petroleum 
refineries </c:v>
                </c:pt>
                <c:pt idx="5">
                  <c:v> machinery (b) </c:v>
                </c:pt>
                <c:pt idx="6">
                  <c:v> Other manu-
facturing </c:v>
                </c:pt>
                <c:pt idx="7">
                  <c:v> wood and paper </c:v>
                </c:pt>
                <c:pt idx="8">
                  <c:v> Glass/non-
metallic mineral </c:v>
                </c:pt>
                <c:pt idx="9">
                  <c:v> Clothing/textiles/
leather/footwear </c:v>
                </c:pt>
              </c:strCache>
            </c:strRef>
          </c:cat>
          <c:val>
            <c:numRef>
              <c:f>'5. Manufacturing sales by ind'!$F$6:$F$15</c:f>
              <c:numCache>
                <c:formatCode>_-* #\ ##0_-;\-* #\ ##0_-;_-* "-"??_-;_-@_-</c:formatCode>
                <c:ptCount val="10"/>
                <c:pt idx="0">
                  <c:v>215.94764023537715</c:v>
                </c:pt>
                <c:pt idx="1">
                  <c:v>144.14108774864792</c:v>
                </c:pt>
                <c:pt idx="2">
                  <c:v>155.53884684560623</c:v>
                </c:pt>
                <c:pt idx="3">
                  <c:v>126.05052398798755</c:v>
                </c:pt>
                <c:pt idx="4">
                  <c:v>67.15021348848515</c:v>
                </c:pt>
                <c:pt idx="5">
                  <c:v>72.026020500074651</c:v>
                </c:pt>
                <c:pt idx="6">
                  <c:v>54.802748851913861</c:v>
                </c:pt>
                <c:pt idx="7">
                  <c:v>47.338746749852547</c:v>
                </c:pt>
                <c:pt idx="8">
                  <c:v>24.615231903297072</c:v>
                </c:pt>
                <c:pt idx="9">
                  <c:v>19.780050624889284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F-41A0-8D5A-54057E76AC73}"/>
            </c:ext>
          </c:extLst>
        </c:ser>
        <c:ser>
          <c:idx val="5"/>
          <c:order val="5"/>
          <c:tx>
            <c:strRef>
              <c:f>'5. Manufacturing sales by ind'!$G$5</c:f>
              <c:strCache>
                <c:ptCount val="1"/>
                <c:pt idx="0">
                  <c:v> Q3 2024 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'5. Manufacturing sales by ind'!$A$6:$A$15</c:f>
              <c:strCache>
                <c:ptCount val="10"/>
                <c:pt idx="0">
                  <c:v> food/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chemicals/
plastics </c:v>
                </c:pt>
                <c:pt idx="4">
                  <c:v> petroleum 
refineries </c:v>
                </c:pt>
                <c:pt idx="5">
                  <c:v> machinery (b) </c:v>
                </c:pt>
                <c:pt idx="6">
                  <c:v> Other manu-
facturing </c:v>
                </c:pt>
                <c:pt idx="7">
                  <c:v> wood and paper </c:v>
                </c:pt>
                <c:pt idx="8">
                  <c:v> Glass/non-
metallic mineral </c:v>
                </c:pt>
                <c:pt idx="9">
                  <c:v> Clothing/textiles/
leather/footwear </c:v>
                </c:pt>
              </c:strCache>
            </c:strRef>
          </c:cat>
          <c:val>
            <c:numRef>
              <c:f>'5. Manufacturing sales by ind'!$G$6:$G$15</c:f>
              <c:numCache>
                <c:formatCode>_-* #\ ##0_-;\-* #\ ##0_-;_-* "-"??_-;_-@_-</c:formatCode>
                <c:ptCount val="10"/>
                <c:pt idx="0">
                  <c:v>224.75671029538813</c:v>
                </c:pt>
                <c:pt idx="1">
                  <c:v>144.65947080414335</c:v>
                </c:pt>
                <c:pt idx="2">
                  <c:v>131.60799288934152</c:v>
                </c:pt>
                <c:pt idx="3">
                  <c:v>124.0347658815528</c:v>
                </c:pt>
                <c:pt idx="4">
                  <c:v>65.56335147633628</c:v>
                </c:pt>
                <c:pt idx="5">
                  <c:v>66.539008579455668</c:v>
                </c:pt>
                <c:pt idx="6">
                  <c:v>54.948477086451135</c:v>
                </c:pt>
                <c:pt idx="7">
                  <c:v>44.777423775761733</c:v>
                </c:pt>
                <c:pt idx="8">
                  <c:v>24.717960883498804</c:v>
                </c:pt>
                <c:pt idx="9">
                  <c:v>19.259888792710857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62F-41A0-8D5A-54057E76AC73}"/>
            </c:ext>
          </c:extLst>
        </c:ser>
        <c:ser>
          <c:idx val="7"/>
          <c:order val="7"/>
          <c:tx>
            <c:strRef>
              <c:f>'5. Manufacturing sales by ind'!$I$5</c:f>
              <c:strCache>
                <c:ptCount val="1"/>
                <c:pt idx="0">
                  <c:v> Q2 2025 </c:v>
                </c:pt>
              </c:strCache>
            </c:strRef>
          </c:tx>
          <c:spPr>
            <a:solidFill>
              <a:srgbClr val="C0504D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'5. Manufacturing sales by ind'!$A$6:$A$15</c:f>
              <c:strCache>
                <c:ptCount val="10"/>
                <c:pt idx="0">
                  <c:v> food/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chemicals/
plastics </c:v>
                </c:pt>
                <c:pt idx="4">
                  <c:v> petroleum 
refineries </c:v>
                </c:pt>
                <c:pt idx="5">
                  <c:v> machinery (b) </c:v>
                </c:pt>
                <c:pt idx="6">
                  <c:v> Other manu-
facturing </c:v>
                </c:pt>
                <c:pt idx="7">
                  <c:v> wood and paper </c:v>
                </c:pt>
                <c:pt idx="8">
                  <c:v> Glass/non-
metallic mineral </c:v>
                </c:pt>
                <c:pt idx="9">
                  <c:v> Clothing/textiles/
leather/footwear </c:v>
                </c:pt>
              </c:strCache>
            </c:strRef>
          </c:cat>
          <c:val>
            <c:numRef>
              <c:f>'5. Manufacturing sales by ind'!$I$6:$I$15</c:f>
              <c:numCache>
                <c:formatCode>_-* #\ ##0_-;\-* #\ ##0_-;_-* "-"??_-;_-@_-</c:formatCode>
                <c:ptCount val="10"/>
                <c:pt idx="0">
                  <c:v>228.70716348043527</c:v>
                </c:pt>
                <c:pt idx="1">
                  <c:v>125.98795767000121</c:v>
                </c:pt>
                <c:pt idx="2">
                  <c:v>132.70062317781188</c:v>
                </c:pt>
                <c:pt idx="3">
                  <c:v>117.65350498500115</c:v>
                </c:pt>
                <c:pt idx="4">
                  <c:v>68.182440961865012</c:v>
                </c:pt>
                <c:pt idx="5">
                  <c:v>63.480700541054404</c:v>
                </c:pt>
                <c:pt idx="6">
                  <c:v>53.625703956841107</c:v>
                </c:pt>
                <c:pt idx="7">
                  <c:v>42.281848515213682</c:v>
                </c:pt>
                <c:pt idx="8">
                  <c:v>25.391959612044928</c:v>
                </c:pt>
                <c:pt idx="9">
                  <c:v>20.331145394353754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62F-41A0-8D5A-54057E76AC73}"/>
            </c:ext>
          </c:extLst>
        </c:ser>
        <c:ser>
          <c:idx val="8"/>
          <c:order val="8"/>
          <c:tx>
            <c:strRef>
              <c:f>'5. Manufacturing sales by ind'!$J$5</c:f>
              <c:strCache>
                <c:ptCount val="1"/>
                <c:pt idx="0">
                  <c:v> Q3 2025 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'5. Manufacturing sales by ind'!$A$6:$A$15</c:f>
              <c:strCache>
                <c:ptCount val="10"/>
                <c:pt idx="0">
                  <c:v> food/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chemicals/
plastics </c:v>
                </c:pt>
                <c:pt idx="4">
                  <c:v> petroleum 
refineries </c:v>
                </c:pt>
                <c:pt idx="5">
                  <c:v> machinery (b) </c:v>
                </c:pt>
                <c:pt idx="6">
                  <c:v> Other manu-
facturing </c:v>
                </c:pt>
                <c:pt idx="7">
                  <c:v> wood and paper </c:v>
                </c:pt>
                <c:pt idx="8">
                  <c:v> Glass/non-
metallic mineral </c:v>
                </c:pt>
                <c:pt idx="9">
                  <c:v> Clothing/textiles/
leather/footwear </c:v>
                </c:pt>
              </c:strCache>
            </c:strRef>
          </c:cat>
          <c:val>
            <c:numRef>
              <c:f>'5. Manufacturing sales by ind'!$J$6:$J$15</c:f>
              <c:numCache>
                <c:formatCode>_-* #\ ##0_-;\-* #\ ##0_-;_-* "-"??_-;_-@_-</c:formatCode>
                <c:ptCount val="10"/>
                <c:pt idx="0">
                  <c:v>227.86667684702866</c:v>
                </c:pt>
                <c:pt idx="1">
                  <c:v>127.38751745233272</c:v>
                </c:pt>
                <c:pt idx="2">
                  <c:v>134.49725726569147</c:v>
                </c:pt>
                <c:pt idx="3">
                  <c:v>119.88130136623781</c:v>
                </c:pt>
                <c:pt idx="4">
                  <c:v>70.032655207501307</c:v>
                </c:pt>
                <c:pt idx="5">
                  <c:v>63.249439580016436</c:v>
                </c:pt>
                <c:pt idx="6">
                  <c:v>54.599382242760385</c:v>
                </c:pt>
                <c:pt idx="7">
                  <c:v>41.398807499936218</c:v>
                </c:pt>
                <c:pt idx="8">
                  <c:v>25.454318970423692</c:v>
                </c:pt>
                <c:pt idx="9">
                  <c:v>20.350140804612515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62F-41A0-8D5A-54057E76AC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  <c:extLst>
          <c:ext xmlns:c15="http://schemas.microsoft.com/office/drawing/2012/chart" uri="{02D57815-91ED-43cb-92C2-25804820EDAC}">
            <c15:filteredBarSeries>
              <c15:ser>
                <c:idx val="6"/>
                <c:order val="6"/>
                <c:tx>
                  <c:strRef>
                    <c:extLst>
                      <c:ext uri="{02D57815-91ED-43cb-92C2-25804820EDAC}">
                        <c15:formulaRef>
                          <c15:sqref>'5. Manufacturing sales by ind'!$H$5</c15:sqref>
                        </c15:formulaRef>
                      </c:ext>
                    </c:extLst>
                    <c:strCache>
                      <c:ptCount val="1"/>
                      <c:pt idx="0">
                        <c:v> Q1 2025 </c:v>
                      </c:pt>
                    </c:strCache>
                  </c:strRef>
                </c:tx>
                <c:spPr>
                  <a:solidFill>
                    <a:srgbClr val="C0504D">
                      <a:lumMod val="60000"/>
                      <a:lumOff val="40000"/>
                    </a:srgb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'5. Manufacturing sales by ind'!$A$6:$A$15</c15:sqref>
                        </c15:formulaRef>
                      </c:ext>
                    </c:extLst>
                    <c:strCache>
                      <c:ptCount val="10"/>
                      <c:pt idx="0">
                        <c:v> food/
beverages </c:v>
                      </c:pt>
                      <c:pt idx="1">
                        <c:v> metals </c:v>
                      </c:pt>
                      <c:pt idx="2">
                        <c:v> transport 
equipment </c:v>
                      </c:pt>
                      <c:pt idx="3">
                        <c:v> chemicals/
plastics </c:v>
                      </c:pt>
                      <c:pt idx="4">
                        <c:v> petroleum 
refineries </c:v>
                      </c:pt>
                      <c:pt idx="5">
                        <c:v> machinery (b) </c:v>
                      </c:pt>
                      <c:pt idx="6">
                        <c:v> Other manu-
facturing </c:v>
                      </c:pt>
                      <c:pt idx="7">
                        <c:v> wood and paper </c:v>
                      </c:pt>
                      <c:pt idx="8">
                        <c:v> Glass/non-
metallic mineral </c:v>
                      </c:pt>
                      <c:pt idx="9">
                        <c:v> Clothing/textiles/
leather/footwear 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'5. Manufacturing sales by ind'!$H$6:$H$15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10"/>
                      <c:pt idx="0">
                        <c:v>224.09108170222754</c:v>
                      </c:pt>
                      <c:pt idx="1">
                        <c:v>132.54724828993437</c:v>
                      </c:pt>
                      <c:pt idx="2">
                        <c:v>127.75064538993607</c:v>
                      </c:pt>
                      <c:pt idx="3">
                        <c:v>121.74861930477985</c:v>
                      </c:pt>
                      <c:pt idx="4">
                        <c:v>65.965572550280513</c:v>
                      </c:pt>
                      <c:pt idx="5">
                        <c:v>62.676794954112154</c:v>
                      </c:pt>
                      <c:pt idx="6">
                        <c:v>56.330912029645901</c:v>
                      </c:pt>
                      <c:pt idx="7">
                        <c:v>44.576151054509104</c:v>
                      </c:pt>
                      <c:pt idx="8">
                        <c:v>25.222744042266555</c:v>
                      </c:pt>
                      <c:pt idx="9">
                        <c:v>20.304959742639593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C62F-41A0-8D5A-54057E76AC73}"/>
                  </c:ext>
                </c:extLst>
              </c15:ser>
            </c15:filteredBarSeries>
          </c:ext>
        </c:extLst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Billions of constant rand</a:t>
                </a:r>
                <a:r>
                  <a:rPr lang="en-GB" sz="1600" baseline="0"/>
                  <a:t> 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rgbClr val="5B9BD5">
          <a:lumMod val="50000"/>
        </a:srgb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'6. Employment trends and ratio'!$A$6</c:f>
              <c:strCache>
                <c:ptCount val="1"/>
                <c:pt idx="0">
                  <c:v> non-domestic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'6. Employment trends and ratio'!$B$4:$R$5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 third quarter 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'6. Employment trends and ratio'!$B$6:$R$6</c:f>
              <c:numCache>
                <c:formatCode>_-* #\ ##0.0_-;\-* #\ ##0.0_-;_-* "-"??_-;_-@_-</c:formatCode>
                <c:ptCount val="17"/>
                <c:pt idx="0">
                  <c:v>12.43246722324999</c:v>
                </c:pt>
                <c:pt idx="1">
                  <c:v>12.917492017491949</c:v>
                </c:pt>
                <c:pt idx="2">
                  <c:v>13.336329872778732</c:v>
                </c:pt>
                <c:pt idx="3">
                  <c:v>13.771944765098628</c:v>
                </c:pt>
                <c:pt idx="4">
                  <c:v>13.936132692748393</c:v>
                </c:pt>
                <c:pt idx="5">
                  <c:v>14.548041637842489</c:v>
                </c:pt>
                <c:pt idx="6">
                  <c:v>14.551718994873136</c:v>
                </c:pt>
                <c:pt idx="7">
                  <c:v>14.879115145275549</c:v>
                </c:pt>
                <c:pt idx="8">
                  <c:v>15.113423334182245</c:v>
                </c:pt>
                <c:pt idx="9">
                  <c:v>15.088819285783224</c:v>
                </c:pt>
                <c:pt idx="10">
                  <c:v>13.570168014907996</c:v>
                </c:pt>
                <c:pt idx="12">
                  <c:v>14.677870011268062</c:v>
                </c:pt>
                <c:pt idx="13">
                  <c:v>15.629255970237464</c:v>
                </c:pt>
                <c:pt idx="14">
                  <c:v>15.818348714832531</c:v>
                </c:pt>
                <c:pt idx="15">
                  <c:v>15.700375854218256</c:v>
                </c:pt>
                <c:pt idx="16">
                  <c:v>15.943569189818952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8A-44D2-A996-531A08B21478}"/>
            </c:ext>
          </c:extLst>
        </c:ser>
        <c:ser>
          <c:idx val="1"/>
          <c:order val="1"/>
          <c:tx>
            <c:strRef>
              <c:f>'6. Employment trends and ratio'!$A$7</c:f>
              <c:strCache>
                <c:ptCount val="1"/>
                <c:pt idx="0">
                  <c:v> domestic 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'6. Employment trends and ratio'!$B$4:$R$5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 third quarter 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'6. Employment trends and ratio'!$B$7:$R$7</c:f>
              <c:numCache>
                <c:formatCode>_-* #\ ##0.0_-;\-* #\ ##0.0_-;_-* "-"??_-;_-@_-</c:formatCode>
                <c:ptCount val="17"/>
                <c:pt idx="0">
                  <c:v>1.2153164806952166</c:v>
                </c:pt>
                <c:pt idx="1">
                  <c:v>1.2008930548033971</c:v>
                </c:pt>
                <c:pt idx="2">
                  <c:v>1.2252851871159787</c:v>
                </c:pt>
                <c:pt idx="3">
                  <c:v>1.2638984193282019</c:v>
                </c:pt>
                <c:pt idx="4">
                  <c:v>1.18043596309983</c:v>
                </c:pt>
                <c:pt idx="5">
                  <c:v>1.2803976156606258</c:v>
                </c:pt>
                <c:pt idx="6">
                  <c:v>1.2814760404078513</c:v>
                </c:pt>
                <c:pt idx="7">
                  <c:v>1.3125547413903225</c:v>
                </c:pt>
                <c:pt idx="8">
                  <c:v>1.2666504423919998</c:v>
                </c:pt>
                <c:pt idx="9">
                  <c:v>1.2861892962005639</c:v>
                </c:pt>
                <c:pt idx="10">
                  <c:v>1.1207013689986063</c:v>
                </c:pt>
                <c:pt idx="12">
                  <c:v>1.0875336527351387</c:v>
                </c:pt>
                <c:pt idx="13">
                  <c:v>1.115525196918544</c:v>
                </c:pt>
                <c:pt idx="14">
                  <c:v>1.1278247242943205</c:v>
                </c:pt>
                <c:pt idx="15">
                  <c:v>1.1061263642663124</c:v>
                </c:pt>
                <c:pt idx="16">
                  <c:v>1.1112539547270657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8A-44D2-A996-531A08B2147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lineChart>
        <c:grouping val="standard"/>
        <c:varyColors val="0"/>
        <c:ser>
          <c:idx val="2"/>
          <c:order val="2"/>
          <c:tx>
            <c:strRef>
              <c:f>'6. Employment trends and ratio'!$A$8</c:f>
              <c:strCache>
                <c:ptCount val="1"/>
                <c:pt idx="0">
                  <c:v> employment ratio (right axis) 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32"/>
            <c:spPr>
              <a:solidFill>
                <a:srgbClr val="E97132">
                  <a:lumMod val="20000"/>
                  <a:lumOff val="80000"/>
                </a:srgbClr>
              </a:solidFill>
              <a:ln w="9525">
                <a:solidFill>
                  <a:srgbClr val="E97132">
                    <a:lumMod val="75000"/>
                  </a:srgbClr>
                </a:solidFill>
              </a:ln>
              <a:effectLst/>
            </c:spPr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'6. Employment trends and ratio'!$B$4:$R$5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 third quarter 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'6. Employment trends and ratio'!$B$8:$R$8</c:f>
              <c:numCache>
                <c:formatCode>0%</c:formatCode>
                <c:ptCount val="17"/>
                <c:pt idx="0">
                  <c:v>0.41315164888603262</c:v>
                </c:pt>
                <c:pt idx="1">
                  <c:v>0.41969070928471736</c:v>
                </c:pt>
                <c:pt idx="2">
                  <c:v>0.42512280388661611</c:v>
                </c:pt>
                <c:pt idx="3">
                  <c:v>0.43121718840995493</c:v>
                </c:pt>
                <c:pt idx="4">
                  <c:v>0.42595515849146126</c:v>
                </c:pt>
                <c:pt idx="5">
                  <c:v>0.43829563978534647</c:v>
                </c:pt>
                <c:pt idx="6">
                  <c:v>0.43083956919819266</c:v>
                </c:pt>
                <c:pt idx="7">
                  <c:v>0.43324087341736606</c:v>
                </c:pt>
                <c:pt idx="8">
                  <c:v>0.43122682205527679</c:v>
                </c:pt>
                <c:pt idx="9">
                  <c:v>0.42441814786431759</c:v>
                </c:pt>
                <c:pt idx="10">
                  <c:v>0.37507869994478787</c:v>
                </c:pt>
                <c:pt idx="12">
                  <c:v>0.3909910787696157</c:v>
                </c:pt>
                <c:pt idx="13">
                  <c:v>0.40954868500542008</c:v>
                </c:pt>
                <c:pt idx="14">
                  <c:v>0.40902544234303562</c:v>
                </c:pt>
                <c:pt idx="15">
                  <c:v>0.40186161705513407</c:v>
                </c:pt>
                <c:pt idx="16">
                  <c:v>0.40656702407599699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8A-44D2-A996-531A08B214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68021135"/>
        <c:axId val="968022575"/>
      </c:line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millions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valAx>
        <c:axId val="968022575"/>
        <c:scaling>
          <c:orientation val="minMax"/>
          <c:max val="0.9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021135"/>
        <c:crosses val="max"/>
        <c:crossBetween val="between"/>
      </c:valAx>
      <c:catAx>
        <c:axId val="96802113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68022575"/>
        <c:crosses val="autoZero"/>
        <c:auto val="1"/>
        <c:lblAlgn val="ctr"/>
        <c:lblOffset val="100"/>
        <c:noMultiLvlLbl val="0"/>
      </c:cat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'7. Empl by prod sector'!$A$5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'7. Empl by prod sector'!$B$3:$R$4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third quarter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'7. Empl by prod sector'!$B$5:$R$5</c:f>
              <c:numCache>
                <c:formatCode>#\ ##0.0;[Red]#\ ##0.0</c:formatCode>
                <c:ptCount val="17"/>
                <c:pt idx="0">
                  <c:v>0.67435973099962798</c:v>
                </c:pt>
                <c:pt idx="1">
                  <c:v>0.65306780160727984</c:v>
                </c:pt>
                <c:pt idx="2">
                  <c:v>0.69886269017030878</c:v>
                </c:pt>
                <c:pt idx="3">
                  <c:v>0.74016733190808326</c:v>
                </c:pt>
                <c:pt idx="4">
                  <c:v>0.68572471547963332</c:v>
                </c:pt>
                <c:pt idx="5">
                  <c:v>0.89709919439384533</c:v>
                </c:pt>
                <c:pt idx="6">
                  <c:v>0.88137101344318947</c:v>
                </c:pt>
                <c:pt idx="7">
                  <c:v>0.81046808053601638</c:v>
                </c:pt>
                <c:pt idx="8">
                  <c:v>0.84212247670884965</c:v>
                </c:pt>
                <c:pt idx="9">
                  <c:v>0.87969190792208696</c:v>
                </c:pt>
                <c:pt idx="10">
                  <c:v>0.80788191329809489</c:v>
                </c:pt>
                <c:pt idx="11">
                  <c:v>0.82929004509511317</c:v>
                </c:pt>
                <c:pt idx="12">
                  <c:v>0.87260611040285108</c:v>
                </c:pt>
                <c:pt idx="13">
                  <c:v>0.95559044031228324</c:v>
                </c:pt>
                <c:pt idx="14">
                  <c:v>0.93495942191849191</c:v>
                </c:pt>
                <c:pt idx="15">
                  <c:v>0.90576955399388948</c:v>
                </c:pt>
                <c:pt idx="16">
                  <c:v>0.92015000253551604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BF-4002-8452-E35110F930F3}"/>
            </c:ext>
          </c:extLst>
        </c:ser>
        <c:ser>
          <c:idx val="1"/>
          <c:order val="1"/>
          <c:tx>
            <c:strRef>
              <c:f>'7. Empl by prod sector'!$A$6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'7. Empl by prod sector'!$B$3:$R$4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third quarter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'7. Empl by prod sector'!$B$6:$R$6</c:f>
              <c:numCache>
                <c:formatCode>#\ ##0.0;[Red]#\ ##0.0</c:formatCode>
                <c:ptCount val="17"/>
                <c:pt idx="0">
                  <c:v>1.8146546786754043</c:v>
                </c:pt>
                <c:pt idx="1">
                  <c:v>1.8363842252727527</c:v>
                </c:pt>
                <c:pt idx="2">
                  <c:v>1.8327640309383015</c:v>
                </c:pt>
                <c:pt idx="3">
                  <c:v>1.7782233269238577</c:v>
                </c:pt>
                <c:pt idx="4">
                  <c:v>1.7405051269251199</c:v>
                </c:pt>
                <c:pt idx="5">
                  <c:v>1.7742859549430705</c:v>
                </c:pt>
                <c:pt idx="6">
                  <c:v>1.6831703405429412</c:v>
                </c:pt>
                <c:pt idx="7">
                  <c:v>1.7490216842724384</c:v>
                </c:pt>
                <c:pt idx="8">
                  <c:v>1.7185791757949089</c:v>
                </c:pt>
                <c:pt idx="9">
                  <c:v>1.7598880086767446</c:v>
                </c:pt>
                <c:pt idx="10">
                  <c:v>1.4595931165319957</c:v>
                </c:pt>
                <c:pt idx="11">
                  <c:v>1.4017158569084174</c:v>
                </c:pt>
                <c:pt idx="12">
                  <c:v>1.630436915253624</c:v>
                </c:pt>
                <c:pt idx="13">
                  <c:v>1.5078231071163553</c:v>
                </c:pt>
                <c:pt idx="14">
                  <c:v>1.6346132362134687</c:v>
                </c:pt>
                <c:pt idx="15">
                  <c:v>1.6716472835560485</c:v>
                </c:pt>
                <c:pt idx="16">
                  <c:v>1.6096831678286256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BF-4002-8452-E35110F930F3}"/>
            </c:ext>
          </c:extLst>
        </c:ser>
        <c:ser>
          <c:idx val="2"/>
          <c:order val="2"/>
          <c:tx>
            <c:strRef>
              <c:f>'7. Empl by prod sector'!$A$7</c:f>
              <c:strCache>
                <c:ptCount val="1"/>
                <c:pt idx="0">
                  <c:v>Construction (a)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'7. Empl by prod sector'!$B$3:$R$4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third quarter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'7. Empl by prod sector'!$B$7:$R$7</c:f>
              <c:numCache>
                <c:formatCode>#\ ##0.0;[Red]#\ ##0.0</c:formatCode>
                <c:ptCount val="17"/>
                <c:pt idx="0">
                  <c:v>1.2190677543865154</c:v>
                </c:pt>
                <c:pt idx="1">
                  <c:v>1.2176268082277149</c:v>
                </c:pt>
                <c:pt idx="2">
                  <c:v>1.2232298507839672</c:v>
                </c:pt>
                <c:pt idx="3">
                  <c:v>1.2845593908075339</c:v>
                </c:pt>
                <c:pt idx="4">
                  <c:v>1.3987922158015258</c:v>
                </c:pt>
                <c:pt idx="5">
                  <c:v>1.5869399146792913</c:v>
                </c:pt>
                <c:pt idx="6">
                  <c:v>1.609502200718623</c:v>
                </c:pt>
                <c:pt idx="7">
                  <c:v>1.5177760706187722</c:v>
                </c:pt>
                <c:pt idx="8">
                  <c:v>1.658049024626647</c:v>
                </c:pt>
                <c:pt idx="9">
                  <c:v>1.4720786768534997</c:v>
                </c:pt>
                <c:pt idx="10">
                  <c:v>1.1700730093114562</c:v>
                </c:pt>
                <c:pt idx="11">
                  <c:v>1.2530310371959874</c:v>
                </c:pt>
                <c:pt idx="12">
                  <c:v>1.3396958545356279</c:v>
                </c:pt>
                <c:pt idx="13">
                  <c:v>1.4703179132190463</c:v>
                </c:pt>
                <c:pt idx="14">
                  <c:v>1.5083004591231399</c:v>
                </c:pt>
                <c:pt idx="15">
                  <c:v>1.3985300130355882</c:v>
                </c:pt>
                <c:pt idx="16">
                  <c:v>1.4987592858136392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4BF-4002-8452-E35110F930F3}"/>
            </c:ext>
          </c:extLst>
        </c:ser>
        <c:ser>
          <c:idx val="3"/>
          <c:order val="3"/>
          <c:tx>
            <c:strRef>
              <c:f>'7. Empl by prod sector'!$A$8</c:f>
              <c:strCache>
                <c:ptCount val="1"/>
                <c:pt idx="0">
                  <c:v>Logistics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'7. Empl by prod sector'!$B$3:$R$4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third quarter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'7. Empl by prod sector'!$B$8:$R$8</c:f>
              <c:numCache>
                <c:formatCode>#\ ##0.0;[Red]#\ ##0.0</c:formatCode>
                <c:ptCount val="17"/>
                <c:pt idx="0">
                  <c:v>0.81122411937388694</c:v>
                </c:pt>
                <c:pt idx="1">
                  <c:v>0.80764011056822449</c:v>
                </c:pt>
                <c:pt idx="2">
                  <c:v>0.8951456446111602</c:v>
                </c:pt>
                <c:pt idx="3">
                  <c:v>0.92613738699217418</c:v>
                </c:pt>
                <c:pt idx="4">
                  <c:v>0.93255628403696023</c:v>
                </c:pt>
                <c:pt idx="5">
                  <c:v>0.89828124539202903</c:v>
                </c:pt>
                <c:pt idx="6">
                  <c:v>0.91529077360518629</c:v>
                </c:pt>
                <c:pt idx="7">
                  <c:v>0.98786944991616321</c:v>
                </c:pt>
                <c:pt idx="8">
                  <c:v>0.99585882322191055</c:v>
                </c:pt>
                <c:pt idx="9">
                  <c:v>0.97472149405547615</c:v>
                </c:pt>
                <c:pt idx="10">
                  <c:v>0.87786163605659606</c:v>
                </c:pt>
                <c:pt idx="11">
                  <c:v>0.96403395396019409</c:v>
                </c:pt>
                <c:pt idx="12">
                  <c:v>0.93884299346812072</c:v>
                </c:pt>
                <c:pt idx="13">
                  <c:v>0.96591863412239432</c:v>
                </c:pt>
                <c:pt idx="14">
                  <c:v>1.0465355772388032</c:v>
                </c:pt>
                <c:pt idx="15">
                  <c:v>1.1154191509919396</c:v>
                </c:pt>
                <c:pt idx="16">
                  <c:v>1.1129030384145375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4BF-4002-8452-E35110F930F3}"/>
            </c:ext>
          </c:extLst>
        </c:ser>
        <c:ser>
          <c:idx val="4"/>
          <c:order val="4"/>
          <c:tx>
            <c:strRef>
              <c:f>'7. Empl by prod sector'!$A$9</c:f>
              <c:strCache>
                <c:ptCount val="1"/>
                <c:pt idx="0">
                  <c:v>Business 
services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'7. Empl by prod sector'!$B$3:$R$4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third quarter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'7. Empl by prod sector'!$B$9:$R$9</c:f>
              <c:numCache>
                <c:formatCode>#\ ##0.0;[Red]#\ ##0.0</c:formatCode>
                <c:ptCount val="17"/>
                <c:pt idx="0">
                  <c:v>1.6879095050630113</c:v>
                </c:pt>
                <c:pt idx="1">
                  <c:v>1.8719861084413936</c:v>
                </c:pt>
                <c:pt idx="2">
                  <c:v>1.9428293910678902</c:v>
                </c:pt>
                <c:pt idx="3">
                  <c:v>2.0600905127342615</c:v>
                </c:pt>
                <c:pt idx="4">
                  <c:v>2.0243551133732005</c:v>
                </c:pt>
                <c:pt idx="5">
                  <c:v>2.1598450046824014</c:v>
                </c:pt>
                <c:pt idx="6">
                  <c:v>2.3229871229043115</c:v>
                </c:pt>
                <c:pt idx="7">
                  <c:v>2.4632961254617678</c:v>
                </c:pt>
                <c:pt idx="8">
                  <c:v>2.5015621916603257</c:v>
                </c:pt>
                <c:pt idx="9">
                  <c:v>2.4916751454413264</c:v>
                </c:pt>
                <c:pt idx="10">
                  <c:v>2.4344249477663102</c:v>
                </c:pt>
                <c:pt idx="11">
                  <c:v>2.3861655501096721</c:v>
                </c:pt>
                <c:pt idx="12">
                  <c:v>2.3804955194053008</c:v>
                </c:pt>
                <c:pt idx="13">
                  <c:v>2.8360055486730689</c:v>
                </c:pt>
                <c:pt idx="14">
                  <c:v>2.7157249866621607</c:v>
                </c:pt>
                <c:pt idx="15">
                  <c:v>2.9834692341906406</c:v>
                </c:pt>
                <c:pt idx="16">
                  <c:v>2.9297236905070401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4BF-4002-8452-E35110F930F3}"/>
            </c:ext>
          </c:extLst>
        </c:ser>
        <c:ser>
          <c:idx val="5"/>
          <c:order val="5"/>
          <c:tx>
            <c:strRef>
              <c:f>'7. Empl by prod sector'!$A$10</c:f>
              <c:strCache>
                <c:ptCount val="1"/>
                <c:pt idx="0">
                  <c:v>Retail and 
hospitality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'7. Empl by prod sector'!$B$3:$R$4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third quarter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'7. Empl by prod sector'!$B$10:$R$10</c:f>
              <c:numCache>
                <c:formatCode>#\ ##0.0;[Red]#\ ##0.0</c:formatCode>
                <c:ptCount val="17"/>
                <c:pt idx="0">
                  <c:v>3.0899903785990968</c:v>
                </c:pt>
                <c:pt idx="1">
                  <c:v>3.170598130340168</c:v>
                </c:pt>
                <c:pt idx="2">
                  <c:v>3.1281870211100742</c:v>
                </c:pt>
                <c:pt idx="3">
                  <c:v>3.1847354509951162</c:v>
                </c:pt>
                <c:pt idx="4">
                  <c:v>3.196573929537335</c:v>
                </c:pt>
                <c:pt idx="5">
                  <c:v>3.1998861902852451</c:v>
                </c:pt>
                <c:pt idx="6">
                  <c:v>3.1976728069019589</c:v>
                </c:pt>
                <c:pt idx="7">
                  <c:v>3.2856339520344719</c:v>
                </c:pt>
                <c:pt idx="8">
                  <c:v>3.3052039879232353</c:v>
                </c:pt>
                <c:pt idx="9">
                  <c:v>3.4080938549969355</c:v>
                </c:pt>
                <c:pt idx="10">
                  <c:v>3.0083788592311396</c:v>
                </c:pt>
                <c:pt idx="11">
                  <c:v>2.7775316668059906</c:v>
                </c:pt>
                <c:pt idx="12">
                  <c:v>3.2452793290812614</c:v>
                </c:pt>
                <c:pt idx="13">
                  <c:v>3.3903306699593356</c:v>
                </c:pt>
                <c:pt idx="14">
                  <c:v>3.4689459005719359</c:v>
                </c:pt>
                <c:pt idx="15">
                  <c:v>3.3154002565526635</c:v>
                </c:pt>
                <c:pt idx="16">
                  <c:v>3.4238186462289408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4BF-4002-8452-E35110F930F3}"/>
            </c:ext>
          </c:extLst>
        </c:ser>
        <c:ser>
          <c:idx val="6"/>
          <c:order val="6"/>
          <c:tx>
            <c:strRef>
              <c:f>'7. Empl by prod sector'!$A$11</c:f>
              <c:strCache>
                <c:ptCount val="1"/>
                <c:pt idx="0">
                  <c:v>Domestic work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'7. Empl by prod sector'!$B$3:$R$4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third quarter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'7. Empl by prod sector'!$B$11:$R$11</c:f>
              <c:numCache>
                <c:formatCode>#\ ##0.0;[Red]#\ ##0.0</c:formatCode>
                <c:ptCount val="17"/>
                <c:pt idx="0">
                  <c:v>1.2153164806952166</c:v>
                </c:pt>
                <c:pt idx="1">
                  <c:v>1.2008930548033971</c:v>
                </c:pt>
                <c:pt idx="2">
                  <c:v>1.2252851871159787</c:v>
                </c:pt>
                <c:pt idx="3">
                  <c:v>1.2638984193282019</c:v>
                </c:pt>
                <c:pt idx="4">
                  <c:v>1.18043596309983</c:v>
                </c:pt>
                <c:pt idx="5">
                  <c:v>1.2803976156606258</c:v>
                </c:pt>
                <c:pt idx="6">
                  <c:v>1.2814760404078513</c:v>
                </c:pt>
                <c:pt idx="7">
                  <c:v>1.3125547413903225</c:v>
                </c:pt>
                <c:pt idx="8">
                  <c:v>1.2666504423919998</c:v>
                </c:pt>
                <c:pt idx="9">
                  <c:v>1.2861892962005639</c:v>
                </c:pt>
                <c:pt idx="10">
                  <c:v>1.1207013689986063</c:v>
                </c:pt>
                <c:pt idx="11">
                  <c:v>1.129751337903556</c:v>
                </c:pt>
                <c:pt idx="12">
                  <c:v>1.0875336527351387</c:v>
                </c:pt>
                <c:pt idx="13">
                  <c:v>1.115525196918544</c:v>
                </c:pt>
                <c:pt idx="14">
                  <c:v>1.1278247242943216</c:v>
                </c:pt>
                <c:pt idx="15">
                  <c:v>1.1061263642663124</c:v>
                </c:pt>
                <c:pt idx="16">
                  <c:v>1.1112539547270657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4BF-4002-8452-E35110F930F3}"/>
            </c:ext>
          </c:extLst>
        </c:ser>
        <c:ser>
          <c:idx val="7"/>
          <c:order val="7"/>
          <c:tx>
            <c:strRef>
              <c:f>'7. Empl by prod sector'!$A$12</c:f>
              <c:strCache>
                <c:ptCount val="1"/>
                <c:pt idx="0">
                  <c:v>Other social and 
personal services</c:v>
                </c:pt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'7. Empl by prod sector'!$B$3:$R$4</c:f>
              <c:multiLvlStrCache>
                <c:ptCount val="17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Q2</c:v>
                  </c:pt>
                  <c:pt idx="16">
                    <c:v>Q3</c:v>
                  </c:pt>
                </c:lvl>
                <c:lvl>
                  <c:pt idx="0">
                    <c:v>third quarter</c:v>
                  </c:pt>
                  <c:pt idx="15">
                    <c:v>2025</c:v>
                  </c:pt>
                </c:lvl>
              </c:multiLvlStrCache>
            </c:multiLvlStrRef>
          </c:cat>
          <c:val>
            <c:numRef>
              <c:f>'7. Empl by prod sector'!$B$12:$R$12</c:f>
              <c:numCache>
                <c:formatCode>#\ ##0.0;[Red]#\ ##0.0</c:formatCode>
                <c:ptCount val="17"/>
                <c:pt idx="0">
                  <c:v>2.8050388606091592</c:v>
                </c:pt>
                <c:pt idx="1">
                  <c:v>3.0097830416441607</c:v>
                </c:pt>
                <c:pt idx="2">
                  <c:v>3.2395936370700076</c:v>
                </c:pt>
                <c:pt idx="3">
                  <c:v>3.3731698296878414</c:v>
                </c:pt>
                <c:pt idx="4">
                  <c:v>3.5135160026016314</c:v>
                </c:pt>
                <c:pt idx="5">
                  <c:v>3.5818219504485587</c:v>
                </c:pt>
                <c:pt idx="6">
                  <c:v>3.4988784462730105</c:v>
                </c:pt>
                <c:pt idx="7">
                  <c:v>3.6162790672362091</c:v>
                </c:pt>
                <c:pt idx="8">
                  <c:v>3.6752690811815718</c:v>
                </c:pt>
                <c:pt idx="9">
                  <c:v>3.6789760560502782</c:v>
                </c:pt>
                <c:pt idx="10">
                  <c:v>3.3812283711916322</c:v>
                </c:pt>
                <c:pt idx="11">
                  <c:v>3.1910101703506153</c:v>
                </c:pt>
                <c:pt idx="12">
                  <c:v>3.8487411770165587</c:v>
                </c:pt>
                <c:pt idx="13">
                  <c:v>4.0838301548260825</c:v>
                </c:pt>
                <c:pt idx="14">
                  <c:v>4.0214957977849206</c:v>
                </c:pt>
                <c:pt idx="15">
                  <c:v>3.8722067016713995</c:v>
                </c:pt>
                <c:pt idx="16">
                  <c:v>3.988220026615994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4BF-4002-8452-E35110F930F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0"/>
        <c:overlap val="100"/>
        <c:axId val="1702050720"/>
        <c:axId val="996017600"/>
      </c:barChart>
      <c:catAx>
        <c:axId val="1702050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n-US"/>
          </a:p>
        </c:txPr>
        <c:crossAx val="996017600"/>
        <c:crosses val="autoZero"/>
        <c:auto val="1"/>
        <c:lblAlgn val="ctr"/>
        <c:lblOffset val="100"/>
        <c:noMultiLvlLbl val="0"/>
      </c:catAx>
      <c:valAx>
        <c:axId val="996017600"/>
        <c:scaling>
          <c:orientation val="minMax"/>
          <c:max val="1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r>
                  <a:rPr lang="en-US" sz="1600"/>
                  <a:t>Millions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Calibri" panose="020F0502020204030204" pitchFamily="34" charset="0"/>
                  <a:ea typeface="Calibri" panose="020F0502020204030204" pitchFamily="34" charset="0"/>
                  <a:cs typeface="Calibri" panose="020F0502020204030204" pitchFamily="34" charset="0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n-US"/>
          </a:p>
        </c:txPr>
        <c:crossAx val="170205072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79286105709311516"/>
          <c:y val="0.1750349234741165"/>
          <c:w val="0.19834057178327741"/>
          <c:h val="0.751053755714677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25400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 sz="1200">
          <a:latin typeface="Calibri" panose="020F0502020204030204" pitchFamily="34" charset="0"/>
          <a:ea typeface="Calibri" panose="020F0502020204030204" pitchFamily="34" charset="0"/>
          <a:cs typeface="Calibri" panose="020F0502020204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'8. Mfg and other empl indices'!$B$6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5B9BD5">
                  <a:lumMod val="50000"/>
                  <a:alpha val="69000"/>
                </a:srgbClr>
              </a:solidFill>
            </a:ln>
          </c:spPr>
          <c:marker>
            <c:symbol val="triangle"/>
            <c:size val="8"/>
            <c:spPr>
              <a:solidFill>
                <a:srgbClr val="5B9BD5">
                  <a:lumMod val="75000"/>
                </a:srgbClr>
              </a:solidFill>
              <a:ln>
                <a:solidFill>
                  <a:srgbClr val="5B9BD5">
                    <a:lumMod val="75000"/>
                  </a:srgbClr>
                </a:solidFill>
              </a:ln>
            </c:spPr>
          </c:marker>
          <c:dPt>
            <c:idx val="11"/>
            <c:bubble3D val="0"/>
            <c:spPr>
              <a:ln w="25400">
                <a:solidFill>
                  <a:srgbClr val="5B9BD5">
                    <a:lumMod val="50000"/>
                    <a:alpha val="69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1-7398-4B05-9E62-C575E0D2E7CB}"/>
              </c:ext>
            </c:extLst>
          </c:dPt>
          <c:dPt>
            <c:idx val="12"/>
            <c:bubble3D val="0"/>
            <c:spPr>
              <a:ln w="25400">
                <a:solidFill>
                  <a:srgbClr val="5B9BD5">
                    <a:lumMod val="50000"/>
                    <a:alpha val="69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3-7398-4B05-9E62-C575E0D2E7CB}"/>
              </c:ext>
            </c:extLst>
          </c:dPt>
          <c:cat>
            <c:strRef>
              <c:f>'8. Mfg and other empl indices'!$A$7:$A$22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 (a)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'8. Mfg and other empl indices'!$B$7:$B$22</c:f>
              <c:numCache>
                <c:formatCode>_-* #\ ##0_-;\-* #\ ##0_-;_-* "-"??_-;_-@_-</c:formatCode>
                <c:ptCount val="16"/>
                <c:pt idx="0">
                  <c:v>103.11194063080404</c:v>
                </c:pt>
                <c:pt idx="1">
                  <c:v>104.34665252668694</c:v>
                </c:pt>
                <c:pt idx="2">
                  <c:v>104.14094657741046</c:v>
                </c:pt>
                <c:pt idx="3">
                  <c:v>101.04184573999679</c:v>
                </c:pt>
                <c:pt idx="4">
                  <c:v>98.898629818712237</c:v>
                </c:pt>
                <c:pt idx="5">
                  <c:v>100.81811718673801</c:v>
                </c:pt>
                <c:pt idx="6">
                  <c:v>95.640764198882906</c:v>
                </c:pt>
                <c:pt idx="7">
                  <c:v>99.382555915448478</c:v>
                </c:pt>
                <c:pt idx="8">
                  <c:v>97.652757864240712</c:v>
                </c:pt>
                <c:pt idx="9">
                  <c:v>100</c:v>
                </c:pt>
                <c:pt idx="10">
                  <c:v>82.936704457089874</c:v>
                </c:pt>
                <c:pt idx="11">
                  <c:v>79.648014532604492</c:v>
                </c:pt>
                <c:pt idx="12">
                  <c:v>92.644356187161335</c:v>
                </c:pt>
                <c:pt idx="13">
                  <c:v>85.677219214084175</c:v>
                </c:pt>
                <c:pt idx="14">
                  <c:v>92.881662250913934</c:v>
                </c:pt>
                <c:pt idx="15">
                  <c:v>91.465090954221708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398-4B05-9E62-C575E0D2E7CB}"/>
            </c:ext>
          </c:extLst>
        </c:ser>
        <c:ser>
          <c:idx val="1"/>
          <c:order val="1"/>
          <c:tx>
            <c:strRef>
              <c:f>'8. Mfg and other empl indices'!$C$6</c:f>
              <c:strCache>
                <c:ptCount val="1"/>
                <c:pt idx="0">
                  <c:v>Other</c:v>
                </c:pt>
              </c:strCache>
            </c:strRef>
          </c:tx>
          <c:spPr>
            <a:ln w="38100">
              <a:solidFill>
                <a:srgbClr val="5B9BD5">
                  <a:lumMod val="50000"/>
                </a:srgbClr>
              </a:solidFill>
            </a:ln>
          </c:spPr>
          <c:marker>
            <c:symbol val="none"/>
          </c:marker>
          <c:dPt>
            <c:idx val="11"/>
            <c:bubble3D val="0"/>
            <c:spPr>
              <a:ln w="38100">
                <a:solidFill>
                  <a:srgbClr val="5B9BD5">
                    <a:lumMod val="50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6-7398-4B05-9E62-C575E0D2E7CB}"/>
              </c:ext>
            </c:extLst>
          </c:dPt>
          <c:dPt>
            <c:idx val="12"/>
            <c:bubble3D val="0"/>
            <c:spPr>
              <a:ln w="38100">
                <a:solidFill>
                  <a:srgbClr val="5B9BD5">
                    <a:lumMod val="50000"/>
                  </a:srgbClr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8-7398-4B05-9E62-C575E0D2E7CB}"/>
              </c:ext>
            </c:extLst>
          </c:dPt>
          <c:cat>
            <c:strRef>
              <c:f>'8. Mfg and other empl indices'!$A$7:$A$22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 (a)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'8. Mfg and other empl indices'!$C$7:$C$22</c:f>
              <c:numCache>
                <c:formatCode>_-* #\ ##0_-;\-* #\ ##0_-;_-* "-"??_-;_-@_-</c:formatCode>
                <c:ptCount val="16"/>
                <c:pt idx="0">
                  <c:v>80.964977099687758</c:v>
                </c:pt>
                <c:pt idx="1">
                  <c:v>84.036260839711133</c:v>
                </c:pt>
                <c:pt idx="2">
                  <c:v>87.093712057390022</c:v>
                </c:pt>
                <c:pt idx="3">
                  <c:v>90.711669404333193</c:v>
                </c:pt>
                <c:pt idx="4">
                  <c:v>91.522088112998901</c:v>
                </c:pt>
                <c:pt idx="5">
                  <c:v>96.161733514730301</c:v>
                </c:pt>
                <c:pt idx="6">
                  <c:v>96.81770754995722</c:v>
                </c:pt>
                <c:pt idx="7">
                  <c:v>98.819904563574966</c:v>
                </c:pt>
                <c:pt idx="8">
                  <c:v>100.3173017098264</c:v>
                </c:pt>
                <c:pt idx="9">
                  <c:v>100</c:v>
                </c:pt>
                <c:pt idx="10">
                  <c:v>90.531420531282635</c:v>
                </c:pt>
                <c:pt idx="11">
                  <c:v>88.129901156467199</c:v>
                </c:pt>
                <c:pt idx="12">
                  <c:v>96.71467763711496</c:v>
                </c:pt>
                <c:pt idx="13">
                  <c:v>104.25475440735215</c:v>
                </c:pt>
                <c:pt idx="14">
                  <c:v>104.7651993434684</c:v>
                </c:pt>
                <c:pt idx="15">
                  <c:v>105.67918272892179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7398-4B05-9E62-C575E0D2E7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110"/>
          <c:min val="75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Q3 2010 = 100</a:t>
                </a:r>
              </a:p>
            </c:rich>
          </c:tx>
          <c:overlay val="0"/>
        </c:title>
        <c:numFmt formatCode="_-* #\ ##0_-;\-* #\ ##0_-;_-* &quot;-&quot;??_-;_-@_-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90000"/>
                <a:lumOff val="10000"/>
              </a:schemeClr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bg1"/>
                    </a:solidFill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'9. Mining employment'!$A$4:$B$65</c:f>
              <c:multiLvlStrCache>
                <c:ptCount val="62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  <c:pt idx="54">
                    <c:v>Q3</c:v>
                  </c:pt>
                  <c:pt idx="55">
                    <c:v>Q4</c:v>
                  </c:pt>
                  <c:pt idx="56">
                    <c:v>Q1</c:v>
                  </c:pt>
                  <c:pt idx="57">
                    <c:v>Q2</c:v>
                  </c:pt>
                  <c:pt idx="58">
                    <c:v>Q3</c:v>
                  </c:pt>
                  <c:pt idx="59">
                    <c:v>Q4</c:v>
                  </c:pt>
                  <c:pt idx="60">
                    <c:v>Q1</c:v>
                  </c:pt>
                  <c:pt idx="61">
                    <c:v>Q2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  <c:pt idx="56">
                    <c:v>2024</c:v>
                  </c:pt>
                  <c:pt idx="60">
                    <c:v>2025</c:v>
                  </c:pt>
                </c:lvl>
              </c:multiLvlStrCache>
            </c:multiLvlStrRef>
          </c:cat>
          <c:val>
            <c:numRef>
              <c:f>'9. Mining employment'!$C$4:$C$65</c:f>
              <c:numCache>
                <c:formatCode>#\ ##0;[Red]#\ ##0</c:formatCode>
                <c:ptCount val="62"/>
                <c:pt idx="0">
                  <c:v>491000</c:v>
                </c:pt>
                <c:pt idx="1">
                  <c:v>497000</c:v>
                </c:pt>
                <c:pt idx="2">
                  <c:v>506000</c:v>
                </c:pt>
                <c:pt idx="3">
                  <c:v>505000</c:v>
                </c:pt>
                <c:pt idx="4">
                  <c:v>512000</c:v>
                </c:pt>
                <c:pt idx="5">
                  <c:v>518000</c:v>
                </c:pt>
                <c:pt idx="6">
                  <c:v>519000</c:v>
                </c:pt>
                <c:pt idx="7">
                  <c:v>519000</c:v>
                </c:pt>
                <c:pt idx="8">
                  <c:v>523000</c:v>
                </c:pt>
                <c:pt idx="9">
                  <c:v>535000</c:v>
                </c:pt>
                <c:pt idx="10">
                  <c:v>519000</c:v>
                </c:pt>
                <c:pt idx="11">
                  <c:v>516000</c:v>
                </c:pt>
                <c:pt idx="12">
                  <c:v>515000</c:v>
                </c:pt>
                <c:pt idx="13">
                  <c:v>511000</c:v>
                </c:pt>
                <c:pt idx="14">
                  <c:v>507000</c:v>
                </c:pt>
                <c:pt idx="15">
                  <c:v>499000</c:v>
                </c:pt>
                <c:pt idx="16">
                  <c:v>492000</c:v>
                </c:pt>
                <c:pt idx="17">
                  <c:v>491000</c:v>
                </c:pt>
                <c:pt idx="18">
                  <c:v>498000</c:v>
                </c:pt>
                <c:pt idx="19">
                  <c:v>492000</c:v>
                </c:pt>
                <c:pt idx="20">
                  <c:v>490000</c:v>
                </c:pt>
                <c:pt idx="21">
                  <c:v>489000</c:v>
                </c:pt>
                <c:pt idx="22">
                  <c:v>477000</c:v>
                </c:pt>
                <c:pt idx="23">
                  <c:v>460000</c:v>
                </c:pt>
                <c:pt idx="24">
                  <c:v>458000</c:v>
                </c:pt>
                <c:pt idx="25">
                  <c:v>459000</c:v>
                </c:pt>
                <c:pt idx="26">
                  <c:v>459000</c:v>
                </c:pt>
                <c:pt idx="27">
                  <c:v>457000</c:v>
                </c:pt>
                <c:pt idx="28">
                  <c:v>464000</c:v>
                </c:pt>
                <c:pt idx="29">
                  <c:v>472000</c:v>
                </c:pt>
                <c:pt idx="30">
                  <c:v>460000</c:v>
                </c:pt>
                <c:pt idx="31">
                  <c:v>457000</c:v>
                </c:pt>
                <c:pt idx="32">
                  <c:v>455000</c:v>
                </c:pt>
                <c:pt idx="33">
                  <c:v>460000</c:v>
                </c:pt>
                <c:pt idx="34">
                  <c:v>456000</c:v>
                </c:pt>
                <c:pt idx="35">
                  <c:v>453000</c:v>
                </c:pt>
                <c:pt idx="36">
                  <c:v>455000</c:v>
                </c:pt>
                <c:pt idx="37">
                  <c:v>463000</c:v>
                </c:pt>
                <c:pt idx="38">
                  <c:v>464000</c:v>
                </c:pt>
                <c:pt idx="39">
                  <c:v>453000</c:v>
                </c:pt>
                <c:pt idx="40">
                  <c:v>456000</c:v>
                </c:pt>
                <c:pt idx="41">
                  <c:v>453000</c:v>
                </c:pt>
                <c:pt idx="42">
                  <c:v>453000</c:v>
                </c:pt>
                <c:pt idx="43">
                  <c:v>454000</c:v>
                </c:pt>
                <c:pt idx="44">
                  <c:v>460000</c:v>
                </c:pt>
                <c:pt idx="45">
                  <c:v>458000</c:v>
                </c:pt>
                <c:pt idx="46">
                  <c:v>466000</c:v>
                </c:pt>
                <c:pt idx="47">
                  <c:v>458000</c:v>
                </c:pt>
                <c:pt idx="48">
                  <c:v>459000</c:v>
                </c:pt>
                <c:pt idx="49">
                  <c:v>478000</c:v>
                </c:pt>
                <c:pt idx="50">
                  <c:v>470000</c:v>
                </c:pt>
                <c:pt idx="51">
                  <c:v>473000</c:v>
                </c:pt>
                <c:pt idx="52">
                  <c:v>476000</c:v>
                </c:pt>
                <c:pt idx="53">
                  <c:v>478000</c:v>
                </c:pt>
                <c:pt idx="54">
                  <c:v>482000</c:v>
                </c:pt>
                <c:pt idx="55">
                  <c:v>482000</c:v>
                </c:pt>
                <c:pt idx="56">
                  <c:v>480000</c:v>
                </c:pt>
                <c:pt idx="57">
                  <c:v>474000</c:v>
                </c:pt>
                <c:pt idx="58">
                  <c:v>473000</c:v>
                </c:pt>
                <c:pt idx="59">
                  <c:v>470000</c:v>
                </c:pt>
                <c:pt idx="60">
                  <c:v>466000</c:v>
                </c:pt>
                <c:pt idx="61">
                  <c:v>468000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34-41A5-B22C-9AB68B86B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25"/>
        <c:axId val="747144799"/>
        <c:axId val="747143359"/>
      </c:barChart>
      <c:catAx>
        <c:axId val="74714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n-US"/>
          </a:p>
        </c:txPr>
        <c:crossAx val="747143359"/>
        <c:crosses val="autoZero"/>
        <c:auto val="1"/>
        <c:lblAlgn val="ctr"/>
        <c:lblOffset val="100"/>
        <c:tickLblSkip val="1"/>
        <c:noMultiLvlLbl val="0"/>
      </c:catAx>
      <c:valAx>
        <c:axId val="747143359"/>
        <c:scaling>
          <c:orientation val="minMax"/>
          <c:max val="540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;[Red]#\ 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en-US"/>
          </a:p>
        </c:txPr>
        <c:crossAx val="747144799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 sz="1100">
          <a:latin typeface="Calibri" panose="020F0502020204030204" pitchFamily="34" charset="0"/>
          <a:ea typeface="Calibri" panose="020F0502020204030204" pitchFamily="34" charset="0"/>
          <a:cs typeface="Calibri" panose="020F050202020403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'10. Grid generation by source'!$B$5</c:f>
              <c:strCache>
                <c:ptCount val="1"/>
                <c:pt idx="0">
                  <c:v> Eskom </c:v>
                </c:pt>
              </c:strCache>
            </c:strRef>
          </c:tx>
          <c:spPr>
            <a:ln w="19050">
              <a:solidFill>
                <a:srgbClr val="5B9BD5">
                  <a:lumMod val="75000"/>
                  <a:alpha val="69000"/>
                </a:srgbClr>
              </a:solidFill>
            </a:ln>
          </c:spPr>
          <c:marker>
            <c:symbol val="triangle"/>
            <c:size val="8"/>
            <c:spPr>
              <a:solidFill>
                <a:srgbClr val="5B9BD5">
                  <a:lumMod val="75000"/>
                </a:srgbClr>
              </a:solidFill>
              <a:ln>
                <a:solidFill>
                  <a:srgbClr val="5B9BD5">
                    <a:lumMod val="75000"/>
                  </a:srgbClr>
                </a:solidFill>
              </a:ln>
            </c:spPr>
          </c:marker>
          <c:cat>
            <c:strRef>
              <c:f>'10. Grid generation by source'!$A$6:$A$31</c:f>
              <c:strCach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strCache>
            </c:strRef>
          </c:cat>
          <c:val>
            <c:numRef>
              <c:f>'10. Grid generation by source'!$B$6:$B$31</c:f>
              <c:numCache>
                <c:formatCode>_-* #\ ##0_-;\-* #\ ##0_-;_-* "-"??_-;_-@_-</c:formatCode>
                <c:ptCount val="26"/>
                <c:pt idx="0">
                  <c:v>16622</c:v>
                </c:pt>
                <c:pt idx="1">
                  <c:v>17107.666666666668</c:v>
                </c:pt>
                <c:pt idx="2">
                  <c:v>17458</c:v>
                </c:pt>
                <c:pt idx="3">
                  <c:v>18860.666666666668</c:v>
                </c:pt>
                <c:pt idx="4">
                  <c:v>19655.666666666668</c:v>
                </c:pt>
                <c:pt idx="5">
                  <c:v>19212.333333333332</c:v>
                </c:pt>
                <c:pt idx="6">
                  <c:v>20226.666666666668</c:v>
                </c:pt>
                <c:pt idx="7">
                  <c:v>21091.666666666668</c:v>
                </c:pt>
                <c:pt idx="8">
                  <c:v>20769</c:v>
                </c:pt>
                <c:pt idx="9">
                  <c:v>20650</c:v>
                </c:pt>
                <c:pt idx="10">
                  <c:v>20528</c:v>
                </c:pt>
                <c:pt idx="11">
                  <c:v>20677.666666666668</c:v>
                </c:pt>
                <c:pt idx="12">
                  <c:v>20775.666666666668</c:v>
                </c:pt>
                <c:pt idx="13">
                  <c:v>20507.666666666668</c:v>
                </c:pt>
                <c:pt idx="14">
                  <c:v>20005</c:v>
                </c:pt>
                <c:pt idx="15">
                  <c:v>19143.666666666668</c:v>
                </c:pt>
                <c:pt idx="16">
                  <c:v>19512.333333333332</c:v>
                </c:pt>
                <c:pt idx="17">
                  <c:v>19403.333333333332</c:v>
                </c:pt>
                <c:pt idx="18">
                  <c:v>19309.333333333332</c:v>
                </c:pt>
                <c:pt idx="19">
                  <c:v>18942</c:v>
                </c:pt>
                <c:pt idx="20">
                  <c:v>18200.666666666668</c:v>
                </c:pt>
                <c:pt idx="21">
                  <c:v>18294</c:v>
                </c:pt>
                <c:pt idx="22">
                  <c:v>17079.333333333332</c:v>
                </c:pt>
                <c:pt idx="23">
                  <c:v>16094</c:v>
                </c:pt>
                <c:pt idx="24">
                  <c:v>17496.666666666668</c:v>
                </c:pt>
                <c:pt idx="25">
                  <c:v>16733.333333333332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3AC-4591-AD74-2F073BEBFBC2}"/>
            </c:ext>
          </c:extLst>
        </c:ser>
        <c:ser>
          <c:idx val="1"/>
          <c:order val="1"/>
          <c:tx>
            <c:strRef>
              <c:f>'10. Grid generation by source'!$C$5</c:f>
              <c:strCache>
                <c:ptCount val="1"/>
                <c:pt idx="0">
                  <c:v> Private 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'10. Grid generation by source'!$A$6:$A$31</c:f>
              <c:strCach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strCache>
            </c:strRef>
          </c:cat>
          <c:val>
            <c:numRef>
              <c:f>'10. Grid generation by source'!$C$6:$C$31</c:f>
              <c:numCache>
                <c:formatCode>_-* #\ ##0_-;\-* #\ ##0_-;_-* "-"??_-;_-@_-</c:formatCode>
                <c:ptCount val="26"/>
                <c:pt idx="0">
                  <c:v>1655.3333333333321</c:v>
                </c:pt>
                <c:pt idx="1">
                  <c:v>1592.6666666666642</c:v>
                </c:pt>
                <c:pt idx="2">
                  <c:v>1872.3333333333321</c:v>
                </c:pt>
                <c:pt idx="3">
                  <c:v>1682.3333333333321</c:v>
                </c:pt>
                <c:pt idx="4">
                  <c:v>1662</c:v>
                </c:pt>
                <c:pt idx="5">
                  <c:v>1717.6666666666679</c:v>
                </c:pt>
                <c:pt idx="6">
                  <c:v>1662.3333333333321</c:v>
                </c:pt>
                <c:pt idx="7">
                  <c:v>1776.6666666666642</c:v>
                </c:pt>
                <c:pt idx="8">
                  <c:v>1694.3333333333321</c:v>
                </c:pt>
                <c:pt idx="9">
                  <c:v>1530.6666666666679</c:v>
                </c:pt>
                <c:pt idx="10">
                  <c:v>1592.6666666666679</c:v>
                </c:pt>
                <c:pt idx="11">
                  <c:v>1671.3333333333321</c:v>
                </c:pt>
                <c:pt idx="12">
                  <c:v>1563</c:v>
                </c:pt>
                <c:pt idx="13">
                  <c:v>1697.6666666666642</c:v>
                </c:pt>
                <c:pt idx="14">
                  <c:v>1973</c:v>
                </c:pt>
                <c:pt idx="15">
                  <c:v>2090.6666666666642</c:v>
                </c:pt>
                <c:pt idx="16">
                  <c:v>2286</c:v>
                </c:pt>
                <c:pt idx="17">
                  <c:v>2395.3333333333358</c:v>
                </c:pt>
                <c:pt idx="18">
                  <c:v>2564.6666666666679</c:v>
                </c:pt>
                <c:pt idx="19">
                  <c:v>2678</c:v>
                </c:pt>
                <c:pt idx="20">
                  <c:v>2695.6666666666642</c:v>
                </c:pt>
                <c:pt idx="21">
                  <c:v>2977.6666666666679</c:v>
                </c:pt>
                <c:pt idx="22">
                  <c:v>2930.6666666666679</c:v>
                </c:pt>
                <c:pt idx="23">
                  <c:v>3167.6666666666679</c:v>
                </c:pt>
                <c:pt idx="24">
                  <c:v>3310.3333333333321</c:v>
                </c:pt>
                <c:pt idx="25">
                  <c:v>3308.3333333333358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3AC-4591-AD74-2F073BEBFB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2200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_-* #\ ##0_-;\-* #\ ##0_-;_-* &quot;-&quot;??_-;_-@_-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  <c:majorUnit val="2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984183253674595"/>
          <c:y val="0.26975156229009256"/>
          <c:w val="0.13135979633964667"/>
          <c:h val="0.51480331554357928"/>
        </c:manualLayout>
      </c:layout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'11. Electricity and freight'!$C$5</c:f>
              <c:strCache>
                <c:ptCount val="1"/>
                <c:pt idx="0">
                  <c:v> rail - MT </c:v>
                </c:pt>
              </c:strCache>
            </c:strRef>
          </c:tx>
          <c:spPr>
            <a:ln w="19050">
              <a:solidFill>
                <a:srgbClr val="5B9BD5">
                  <a:lumMod val="75000"/>
                  <a:alpha val="69000"/>
                </a:srgbClr>
              </a:solidFill>
            </a:ln>
          </c:spPr>
          <c:marker>
            <c:symbol val="triangle"/>
            <c:size val="8"/>
            <c:spPr>
              <a:solidFill>
                <a:srgbClr val="5B9BD5">
                  <a:lumMod val="75000"/>
                </a:srgbClr>
              </a:solidFill>
              <a:ln>
                <a:solidFill>
                  <a:srgbClr val="5B9BD5">
                    <a:lumMod val="75000"/>
                  </a:srgbClr>
                </a:solidFill>
              </a:ln>
            </c:spPr>
          </c:marker>
          <c:cat>
            <c:multiLvlStrRef>
              <c:f>'11. Electricity and freight'!$A$6:$B$26</c:f>
              <c:multiLvlStrCache>
                <c:ptCount val="2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Q1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Q1</c:v>
                  </c:pt>
                  <c:pt idx="19">
                    <c:v>Q2</c:v>
                  </c:pt>
                  <c:pt idx="20">
                    <c:v>Q3</c:v>
                  </c:pt>
                </c:lvl>
                <c:lvl>
                  <c:pt idx="0">
                    <c:v>quarterly average for year</c:v>
                  </c:pt>
                  <c:pt idx="14">
                    <c:v>2024</c:v>
                  </c:pt>
                  <c:pt idx="18">
                    <c:v>2025</c:v>
                  </c:pt>
                </c:lvl>
              </c:multiLvlStrCache>
            </c:multiLvlStrRef>
          </c:cat>
          <c:val>
            <c:numRef>
              <c:f>'11. Electricity and freight'!$C$6:$C$26</c:f>
              <c:numCache>
                <c:formatCode>_-* #\ ##0_-;\-* #\ ##0_-;_-* "-"??_-;_-@_-</c:formatCode>
                <c:ptCount val="21"/>
                <c:pt idx="0">
                  <c:v>45.250250000000001</c:v>
                </c:pt>
                <c:pt idx="1">
                  <c:v>48.542999999999999</c:v>
                </c:pt>
                <c:pt idx="2">
                  <c:v>51.380250000000004</c:v>
                </c:pt>
                <c:pt idx="3">
                  <c:v>52.820750000000004</c:v>
                </c:pt>
                <c:pt idx="4" formatCode="_-* #\ ##0.0_-;\-* #\ ##0.0_-;_-* &quot;-&quot;??_-;_-@_-">
                  <c:v>54.945499999999996</c:v>
                </c:pt>
                <c:pt idx="5" formatCode="_-* #\ ##0.0_-;\-* #\ ##0.0_-;_-* &quot;-&quot;??_-;_-@_-">
                  <c:v>54.77525</c:v>
                </c:pt>
                <c:pt idx="6">
                  <c:v>53.715499999999999</c:v>
                </c:pt>
                <c:pt idx="7">
                  <c:v>56.3645</c:v>
                </c:pt>
                <c:pt idx="8">
                  <c:v>54.162499999999994</c:v>
                </c:pt>
                <c:pt idx="9">
                  <c:v>53.530250000000002</c:v>
                </c:pt>
                <c:pt idx="10">
                  <c:v>47.727500000000006</c:v>
                </c:pt>
                <c:pt idx="11">
                  <c:v>44.261250000000004</c:v>
                </c:pt>
                <c:pt idx="12">
                  <c:v>38.982500000000002</c:v>
                </c:pt>
                <c:pt idx="13">
                  <c:v>39.94</c:v>
                </c:pt>
                <c:pt idx="14">
                  <c:v>39.844000000000001</c:v>
                </c:pt>
                <c:pt idx="15">
                  <c:v>39.817</c:v>
                </c:pt>
                <c:pt idx="16">
                  <c:v>40.747</c:v>
                </c:pt>
                <c:pt idx="17">
                  <c:v>40.688000000000002</c:v>
                </c:pt>
                <c:pt idx="18">
                  <c:v>42.18</c:v>
                </c:pt>
                <c:pt idx="19">
                  <c:v>41.712000000000003</c:v>
                </c:pt>
                <c:pt idx="20">
                  <c:v>41.095999999999997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2A5-4FF4-B3F7-FFC39595BC68}"/>
            </c:ext>
          </c:extLst>
        </c:ser>
        <c:ser>
          <c:idx val="1"/>
          <c:order val="1"/>
          <c:tx>
            <c:strRef>
              <c:f>'11. Electricity and freight'!$D$5</c:f>
              <c:strCache>
                <c:ptCount val="1"/>
                <c:pt idx="0">
                  <c:v> road - MT </c:v>
                </c:pt>
              </c:strCache>
            </c:strRef>
          </c:tx>
          <c:spPr>
            <a:ln w="28575">
              <a:solidFill>
                <a:srgbClr val="1F497D">
                  <a:lumMod val="75000"/>
                </a:srgbClr>
              </a:solidFill>
              <a:prstDash val="solid"/>
            </a:ln>
          </c:spPr>
          <c:marker>
            <c:symbol val="none"/>
          </c:marker>
          <c:cat>
            <c:multiLvlStrRef>
              <c:f>'11. Electricity and freight'!$A$6:$B$26</c:f>
              <c:multiLvlStrCache>
                <c:ptCount val="2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Q1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Q1</c:v>
                  </c:pt>
                  <c:pt idx="19">
                    <c:v>Q2</c:v>
                  </c:pt>
                  <c:pt idx="20">
                    <c:v>Q3</c:v>
                  </c:pt>
                </c:lvl>
                <c:lvl>
                  <c:pt idx="0">
                    <c:v>quarterly average for year</c:v>
                  </c:pt>
                  <c:pt idx="14">
                    <c:v>2024</c:v>
                  </c:pt>
                  <c:pt idx="18">
                    <c:v>2025</c:v>
                  </c:pt>
                </c:lvl>
              </c:multiLvlStrCache>
            </c:multiLvlStrRef>
          </c:cat>
          <c:val>
            <c:numRef>
              <c:f>'11. Electricity and freight'!$D$6:$D$26</c:f>
              <c:numCache>
                <c:formatCode>_-* #\ ##0_-;\-* #\ ##0_-;_-* "-"??_-;_-@_-</c:formatCode>
                <c:ptCount val="21"/>
                <c:pt idx="0">
                  <c:v>163.18299999999999</c:v>
                </c:pt>
                <c:pt idx="1">
                  <c:v>176.643</c:v>
                </c:pt>
                <c:pt idx="2">
                  <c:v>176.90049999999999</c:v>
                </c:pt>
                <c:pt idx="3">
                  <c:v>179.67600000000002</c:v>
                </c:pt>
                <c:pt idx="4">
                  <c:v>192.37825000000001</c:v>
                </c:pt>
                <c:pt idx="5">
                  <c:v>184.90099999999998</c:v>
                </c:pt>
                <c:pt idx="6">
                  <c:v>191.4555</c:v>
                </c:pt>
                <c:pt idx="7">
                  <c:v>211.11599999999999</c:v>
                </c:pt>
                <c:pt idx="8">
                  <c:v>230.11675</c:v>
                </c:pt>
                <c:pt idx="9">
                  <c:v>223.94</c:v>
                </c:pt>
                <c:pt idx="10">
                  <c:v>197.43375</c:v>
                </c:pt>
                <c:pt idx="11">
                  <c:v>215.113</c:v>
                </c:pt>
                <c:pt idx="12">
                  <c:v>261.71000000000004</c:v>
                </c:pt>
                <c:pt idx="13">
                  <c:v>265.4735</c:v>
                </c:pt>
                <c:pt idx="14">
                  <c:v>256.42099999999999</c:v>
                </c:pt>
                <c:pt idx="15">
                  <c:v>245.11500000000001</c:v>
                </c:pt>
                <c:pt idx="16">
                  <c:v>240.04300000000001</c:v>
                </c:pt>
                <c:pt idx="17">
                  <c:v>238.90799999999999</c:v>
                </c:pt>
                <c:pt idx="18">
                  <c:v>246.886</c:v>
                </c:pt>
                <c:pt idx="19">
                  <c:v>246.62700000000001</c:v>
                </c:pt>
                <c:pt idx="20">
                  <c:v>243.435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2A5-4FF4-B3F7-FFC39595BC68}"/>
            </c:ext>
          </c:extLst>
        </c:ser>
        <c:ser>
          <c:idx val="2"/>
          <c:order val="2"/>
          <c:tx>
            <c:strRef>
              <c:f>'11. Electricity and freight'!$E$5</c:f>
              <c:strCache>
                <c:ptCount val="1"/>
                <c:pt idx="0">
                  <c:v> ports - MT 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'11. Electricity and freight'!$A$6:$B$26</c:f>
              <c:multiLvlStrCache>
                <c:ptCount val="2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Q1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Q1</c:v>
                  </c:pt>
                  <c:pt idx="19">
                    <c:v>Q2</c:v>
                  </c:pt>
                  <c:pt idx="20">
                    <c:v>Q3</c:v>
                  </c:pt>
                </c:lvl>
                <c:lvl>
                  <c:pt idx="0">
                    <c:v>quarterly average for year</c:v>
                  </c:pt>
                  <c:pt idx="14">
                    <c:v>2024</c:v>
                  </c:pt>
                  <c:pt idx="18">
                    <c:v>2025</c:v>
                  </c:pt>
                </c:lvl>
              </c:multiLvlStrCache>
            </c:multiLvlStrRef>
          </c:cat>
          <c:val>
            <c:numRef>
              <c:f>'11. Electricity and freight'!$E$6:$E$26</c:f>
              <c:numCache>
                <c:formatCode>_-* #\ ##0_-;\-* #\ ##0_-;_-* "-"??_-;_-@_-</c:formatCode>
                <c:ptCount val="21"/>
                <c:pt idx="8">
                  <c:v>54.447249999999997</c:v>
                </c:pt>
                <c:pt idx="9">
                  <c:v>58.163749999999993</c:v>
                </c:pt>
                <c:pt idx="10">
                  <c:v>55.60425</c:v>
                </c:pt>
                <c:pt idx="11">
                  <c:v>54.427</c:v>
                </c:pt>
                <c:pt idx="12">
                  <c:v>52.68</c:v>
                </c:pt>
                <c:pt idx="13">
                  <c:v>52</c:v>
                </c:pt>
                <c:pt idx="14">
                  <c:v>53</c:v>
                </c:pt>
                <c:pt idx="15">
                  <c:v>52</c:v>
                </c:pt>
                <c:pt idx="16">
                  <c:v>53</c:v>
                </c:pt>
                <c:pt idx="17">
                  <c:v>54</c:v>
                </c:pt>
                <c:pt idx="18">
                  <c:v>58</c:v>
                </c:pt>
                <c:pt idx="19">
                  <c:v>52.695999999999998</c:v>
                </c:pt>
                <c:pt idx="20">
                  <c:v>57.624000000000002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2A5-4FF4-B3F7-FFC39595B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lineChart>
        <c:grouping val="standard"/>
        <c:varyColors val="0"/>
        <c:ser>
          <c:idx val="3"/>
          <c:order val="3"/>
          <c:tx>
            <c:strRef>
              <c:f>'11. Electricity and freight'!$F$5</c:f>
              <c:strCache>
                <c:ptCount val="1"/>
                <c:pt idx="0">
                  <c:v> Eskom - TWh (right axis) </c:v>
                </c:pt>
              </c:strCache>
            </c:strRef>
          </c:tx>
          <c:spPr>
            <a:ln w="22225">
              <a:solidFill>
                <a:srgbClr val="F79646">
                  <a:lumMod val="75000"/>
                </a:srgbClr>
              </a:solidFill>
              <a:prstDash val="dash"/>
            </a:ln>
          </c:spPr>
          <c:marker>
            <c:symbol val="none"/>
          </c:marker>
          <c:cat>
            <c:multiLvlStrRef>
              <c:f>'11. Electricity and freight'!$A$6:$B$26</c:f>
              <c:multiLvlStrCache>
                <c:ptCount val="2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Q1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Q1</c:v>
                  </c:pt>
                  <c:pt idx="19">
                    <c:v>Q2</c:v>
                  </c:pt>
                  <c:pt idx="20">
                    <c:v>Q3</c:v>
                  </c:pt>
                </c:lvl>
                <c:lvl>
                  <c:pt idx="0">
                    <c:v>quarterly average for year</c:v>
                  </c:pt>
                  <c:pt idx="14">
                    <c:v>2024</c:v>
                  </c:pt>
                  <c:pt idx="18">
                    <c:v>2025</c:v>
                  </c:pt>
                </c:lvl>
              </c:multiLvlStrCache>
            </c:multiLvlStrRef>
          </c:cat>
          <c:val>
            <c:numRef>
              <c:f>'11. Electricity and freight'!$F$6:$F$26</c:f>
              <c:numCache>
                <c:formatCode>_-* #\ ##0.0_-;\-* #\ ##0.0_-;_-* "-"??_-;_-@_-</c:formatCode>
                <c:ptCount val="21"/>
                <c:pt idx="0">
                  <c:v>20.946750000000002</c:v>
                </c:pt>
                <c:pt idx="1">
                  <c:v>20.989833333333333</c:v>
                </c:pt>
                <c:pt idx="2">
                  <c:v>20.635916666666667</c:v>
                </c:pt>
                <c:pt idx="3">
                  <c:v>20.405333333333335</c:v>
                </c:pt>
                <c:pt idx="4">
                  <c:v>20.037833333333332</c:v>
                </c:pt>
                <c:pt idx="5">
                  <c:v>19.472833333333337</c:v>
                </c:pt>
                <c:pt idx="6">
                  <c:v>19.5015</c:v>
                </c:pt>
                <c:pt idx="7">
                  <c:v>19.516916666666663</c:v>
                </c:pt>
                <c:pt idx="8">
                  <c:v>19.428583333333332</c:v>
                </c:pt>
                <c:pt idx="9">
                  <c:v>19.040916666666668</c:v>
                </c:pt>
                <c:pt idx="10">
                  <c:v>17.945</c:v>
                </c:pt>
                <c:pt idx="11">
                  <c:v>18.131083333333333</c:v>
                </c:pt>
                <c:pt idx="12">
                  <c:v>17.383833333333332</c:v>
                </c:pt>
                <c:pt idx="13">
                  <c:v>16.218333333333334</c:v>
                </c:pt>
                <c:pt idx="14">
                  <c:v>16.424333333333333</c:v>
                </c:pt>
                <c:pt idx="15">
                  <c:v>16.899999999999999</c:v>
                </c:pt>
                <c:pt idx="16">
                  <c:v>17.496666666666666</c:v>
                </c:pt>
                <c:pt idx="17">
                  <c:v>17.395666666666667</c:v>
                </c:pt>
                <c:pt idx="18">
                  <c:v>17.191666666666666</c:v>
                </c:pt>
                <c:pt idx="19">
                  <c:v>17.071000000000002</c:v>
                </c:pt>
                <c:pt idx="20">
                  <c:v>16.733333333333331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2A5-4FF4-B3F7-FFC39595BC68}"/>
            </c:ext>
          </c:extLst>
        </c:ser>
        <c:ser>
          <c:idx val="4"/>
          <c:order val="4"/>
          <c:tx>
            <c:strRef>
              <c:f>'11. Electricity and freight'!$G$5</c:f>
              <c:strCache>
                <c:ptCount val="1"/>
                <c:pt idx="0">
                  <c:v> Private electricity - TWh (right axis) </c:v>
                </c:pt>
              </c:strCache>
            </c:strRef>
          </c:tx>
          <c:spPr>
            <a:ln w="50800">
              <a:solidFill>
                <a:srgbClr val="F79646">
                  <a:lumMod val="75000"/>
                </a:srgbClr>
              </a:solidFill>
              <a:prstDash val="sysDot"/>
            </a:ln>
          </c:spPr>
          <c:marker>
            <c:symbol val="none"/>
          </c:marker>
          <c:cat>
            <c:multiLvlStrRef>
              <c:f>'11. Electricity and freight'!$A$6:$B$26</c:f>
              <c:multiLvlStrCache>
                <c:ptCount val="21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Q1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Q1</c:v>
                  </c:pt>
                  <c:pt idx="19">
                    <c:v>Q2</c:v>
                  </c:pt>
                  <c:pt idx="20">
                    <c:v>Q3</c:v>
                  </c:pt>
                </c:lvl>
                <c:lvl>
                  <c:pt idx="0">
                    <c:v>quarterly average for year</c:v>
                  </c:pt>
                  <c:pt idx="14">
                    <c:v>2024</c:v>
                  </c:pt>
                  <c:pt idx="18">
                    <c:v>2025</c:v>
                  </c:pt>
                </c:lvl>
              </c:multiLvlStrCache>
            </c:multiLvlStrRef>
          </c:cat>
          <c:val>
            <c:numRef>
              <c:f>'11. Electricity and freight'!$G$6:$G$26</c:f>
              <c:numCache>
                <c:formatCode>_-* #\ ##0.0_-;\-* #\ ##0.0_-;_-* "-"??_-;_-@_-</c:formatCode>
                <c:ptCount val="21"/>
                <c:pt idx="0">
                  <c:v>0.68666666666666787</c:v>
                </c:pt>
                <c:pt idx="1">
                  <c:v>0.88833333333333575</c:v>
                </c:pt>
                <c:pt idx="2">
                  <c:v>0.85733333333333572</c:v>
                </c:pt>
                <c:pt idx="3">
                  <c:v>0.93941666666666424</c:v>
                </c:pt>
                <c:pt idx="4">
                  <c:v>1.1925833333333358</c:v>
                </c:pt>
                <c:pt idx="5">
                  <c:v>1.3993333333333322</c:v>
                </c:pt>
                <c:pt idx="6">
                  <c:v>1.5933333333333322</c:v>
                </c:pt>
                <c:pt idx="7">
                  <c:v>1.7735000000000036</c:v>
                </c:pt>
                <c:pt idx="8">
                  <c:v>1.9390000000000001</c:v>
                </c:pt>
                <c:pt idx="9">
                  <c:v>2.0135000000000001</c:v>
                </c:pt>
                <c:pt idx="10">
                  <c:v>2.0172500000000002</c:v>
                </c:pt>
                <c:pt idx="11">
                  <c:v>2.2365833333333356</c:v>
                </c:pt>
                <c:pt idx="12">
                  <c:v>2.1920000000000037</c:v>
                </c:pt>
                <c:pt idx="13">
                  <c:v>2.4933333333333358</c:v>
                </c:pt>
                <c:pt idx="14">
                  <c:v>1.8326666666666678</c:v>
                </c:pt>
                <c:pt idx="15">
                  <c:v>2.939666666666668</c:v>
                </c:pt>
                <c:pt idx="16">
                  <c:v>3.310333333333332</c:v>
                </c:pt>
                <c:pt idx="17">
                  <c:v>2.3119999999999998</c:v>
                </c:pt>
                <c:pt idx="18">
                  <c:v>1.5</c:v>
                </c:pt>
                <c:pt idx="19">
                  <c:v>2.842666666666668</c:v>
                </c:pt>
                <c:pt idx="20">
                  <c:v>3.3083333333333358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2A5-4FF4-B3F7-FFC39595B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9487567"/>
        <c:axId val="1949501967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tonnes</a:t>
                </a:r>
              </a:p>
            </c:rich>
          </c:tx>
          <c:overlay val="0"/>
        </c:title>
        <c:numFmt formatCode="_-* #\ ##0_-;\-* #\ ##0_-;_-* &quot;-&quot;??_-;_-@_-" sourceLinked="1"/>
        <c:majorTickMark val="out"/>
        <c:minorTickMark val="none"/>
        <c:tickLblPos val="nextTo"/>
        <c:crossAx val="269661696"/>
        <c:crosses val="autoZero"/>
        <c:crossBetween val="between"/>
        <c:majorUnit val="25"/>
      </c:valAx>
      <c:valAx>
        <c:axId val="1949501967"/>
        <c:scaling>
          <c:orientation val="minMax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/>
                </a:pPr>
                <a:r>
                  <a:rPr lang="en-US"/>
                  <a:t>TWh</a:t>
                </a:r>
              </a:p>
            </c:rich>
          </c:tx>
          <c:overlay val="0"/>
        </c:title>
        <c:numFmt formatCode="_-* #\ ##0.0_-;\-* #\ ##0.0_-;_-* &quot;-&quot;??_-;_-@_-" sourceLinked="1"/>
        <c:majorTickMark val="out"/>
        <c:minorTickMark val="none"/>
        <c:tickLblPos val="nextTo"/>
        <c:crossAx val="1949487567"/>
        <c:crosses val="max"/>
        <c:crossBetween val="between"/>
      </c:valAx>
      <c:catAx>
        <c:axId val="194948756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49501967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overlay val="0"/>
    </c:legend>
    <c:plotVisOnly val="1"/>
    <c:dispBlanksAs val="gap"/>
    <c:showDLblsOverMax val="0"/>
  </c:chart>
  <c:spPr>
    <a:ln w="25400">
      <a:solidFill>
        <a:srgbClr val="5B9BD5">
          <a:lumMod val="50000"/>
        </a:srgbClr>
      </a:solidFill>
    </a:ln>
  </c:spPr>
  <c:txPr>
    <a:bodyPr/>
    <a:lstStyle/>
    <a:p>
      <a:pPr>
        <a:defRPr sz="12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623575243111612E-2"/>
          <c:y val="0.16184251411672684"/>
          <c:w val="0.88872546291113519"/>
          <c:h val="0.68403104429848527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'12. Exports, imports, BOT '!$M$3</c:f>
              <c:strCache>
                <c:ptCount val="1"/>
                <c:pt idx="0">
                  <c:v>Balance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invertIfNegative val="0"/>
          <c:cat>
            <c:multiLvlStrRef>
              <c:f>'12. Exports, imports, BOT '!$I$4:$J$66</c:f>
              <c:multiLvlStrCache>
                <c:ptCount val="63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  <c:pt idx="54">
                    <c:v>Q3</c:v>
                  </c:pt>
                  <c:pt idx="55">
                    <c:v>Q4</c:v>
                  </c:pt>
                  <c:pt idx="56">
                    <c:v>Q1</c:v>
                  </c:pt>
                  <c:pt idx="57">
                    <c:v>Q2</c:v>
                  </c:pt>
                  <c:pt idx="58">
                    <c:v>Q3</c:v>
                  </c:pt>
                  <c:pt idx="59">
                    <c:v>Q4</c:v>
                  </c:pt>
                  <c:pt idx="60">
                    <c:v>Q1</c:v>
                  </c:pt>
                  <c:pt idx="61">
                    <c:v>Q2</c:v>
                  </c:pt>
                  <c:pt idx="62">
                    <c:v>Q3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  <c:pt idx="56">
                    <c:v>2024</c:v>
                  </c:pt>
                  <c:pt idx="60">
                    <c:v>2025</c:v>
                  </c:pt>
                </c:lvl>
              </c:multiLvlStrCache>
            </c:multiLvlStrRef>
          </c:cat>
          <c:val>
            <c:numRef>
              <c:f>'12. Exports, imports, BOT '!$M$4:$M$66</c:f>
              <c:numCache>
                <c:formatCode>_ * #\ ##0.0_ ;_ * \-#\ ##0.0_ ;_ * "-"??_ ;_ @_ </c:formatCode>
                <c:ptCount val="63"/>
                <c:pt idx="0">
                  <c:v>-18.048294466620746</c:v>
                </c:pt>
                <c:pt idx="1">
                  <c:v>7.26595006821276</c:v>
                </c:pt>
                <c:pt idx="2">
                  <c:v>2.0348704054053428</c:v>
                </c:pt>
                <c:pt idx="3">
                  <c:v>32.386532525252562</c:v>
                </c:pt>
                <c:pt idx="4">
                  <c:v>-8.8546676177836048</c:v>
                </c:pt>
                <c:pt idx="5">
                  <c:v>2.8131248208468946</c:v>
                </c:pt>
                <c:pt idx="6">
                  <c:v>-10.281459029126211</c:v>
                </c:pt>
                <c:pt idx="7">
                  <c:v>-25.36674152380948</c:v>
                </c:pt>
                <c:pt idx="8">
                  <c:v>-51.317890499999976</c:v>
                </c:pt>
                <c:pt idx="9">
                  <c:v>-46.777545599999996</c:v>
                </c:pt>
                <c:pt idx="10">
                  <c:v>-62.231805654578977</c:v>
                </c:pt>
                <c:pt idx="11">
                  <c:v>-60.220796033653812</c:v>
                </c:pt>
                <c:pt idx="12">
                  <c:v>-77.996570313423945</c:v>
                </c:pt>
                <c:pt idx="13">
                  <c:v>-63.510515460910142</c:v>
                </c:pt>
                <c:pt idx="14">
                  <c:v>-79.967713081395516</c:v>
                </c:pt>
                <c:pt idx="15">
                  <c:v>-15.071446469248372</c:v>
                </c:pt>
                <c:pt idx="16">
                  <c:v>-48.708774609375098</c:v>
                </c:pt>
                <c:pt idx="17">
                  <c:v>-34.478370246575309</c:v>
                </c:pt>
                <c:pt idx="18">
                  <c:v>-58.84346710310956</c:v>
                </c:pt>
                <c:pt idx="19">
                  <c:v>-33.824732524271781</c:v>
                </c:pt>
                <c:pt idx="20">
                  <c:v>-54.755757426273533</c:v>
                </c:pt>
                <c:pt idx="21">
                  <c:v>14.56270533751956</c:v>
                </c:pt>
                <c:pt idx="22">
                  <c:v>-19.566589386056194</c:v>
                </c:pt>
                <c:pt idx="23">
                  <c:v>-20.228423753213406</c:v>
                </c:pt>
                <c:pt idx="24">
                  <c:v>-25.458612688821745</c:v>
                </c:pt>
                <c:pt idx="25">
                  <c:v>47.017239497041317</c:v>
                </c:pt>
                <c:pt idx="26">
                  <c:v>5.1857714565962851</c:v>
                </c:pt>
                <c:pt idx="27">
                  <c:v>9.6311296332045799</c:v>
                </c:pt>
                <c:pt idx="28">
                  <c:v>7.344615333649017</c:v>
                </c:pt>
                <c:pt idx="29">
                  <c:v>36.309369662921426</c:v>
                </c:pt>
                <c:pt idx="30">
                  <c:v>28.629580532212913</c:v>
                </c:pt>
                <c:pt idx="31">
                  <c:v>47.2718119760479</c:v>
                </c:pt>
                <c:pt idx="32">
                  <c:v>-25.733120336669742</c:v>
                </c:pt>
                <c:pt idx="33">
                  <c:v>23.628242850739582</c:v>
                </c:pt>
                <c:pt idx="34">
                  <c:v>0.7229157002676061</c:v>
                </c:pt>
                <c:pt idx="35">
                  <c:v>21.99500965759438</c:v>
                </c:pt>
                <c:pt idx="36">
                  <c:v>-5.6769890829694418</c:v>
                </c:pt>
                <c:pt idx="37">
                  <c:v>4.9350012870012847</c:v>
                </c:pt>
                <c:pt idx="38">
                  <c:v>7.9243775117571431</c:v>
                </c:pt>
                <c:pt idx="39">
                  <c:v>30.494055038103284</c:v>
                </c:pt>
                <c:pt idx="40">
                  <c:v>45.234003760969529</c:v>
                </c:pt>
                <c:pt idx="41">
                  <c:v>38.269469208211149</c:v>
                </c:pt>
                <c:pt idx="42">
                  <c:v>141.29422287145246</c:v>
                </c:pt>
                <c:pt idx="43">
                  <c:v>131.32282724661474</c:v>
                </c:pt>
                <c:pt idx="44">
                  <c:v>120.86728090798539</c:v>
                </c:pt>
                <c:pt idx="45">
                  <c:v>198.31494364508399</c:v>
                </c:pt>
                <c:pt idx="46">
                  <c:v>125.13969093078754</c:v>
                </c:pt>
                <c:pt idx="47">
                  <c:v>112.93956443230621</c:v>
                </c:pt>
                <c:pt idx="48">
                  <c:v>72.988406979322065</c:v>
                </c:pt>
                <c:pt idx="49">
                  <c:v>82.571930846373675</c:v>
                </c:pt>
                <c:pt idx="50">
                  <c:v>58.273925713146809</c:v>
                </c:pt>
                <c:pt idx="51">
                  <c:v>8.3312860303250318</c:v>
                </c:pt>
                <c:pt idx="52">
                  <c:v>-5.6750196477773898</c:v>
                </c:pt>
                <c:pt idx="53">
                  <c:v>9.6241896186440954</c:v>
                </c:pt>
                <c:pt idx="54">
                  <c:v>44.854864978902924</c:v>
                </c:pt>
                <c:pt idx="55">
                  <c:v>23.126579958819548</c:v>
                </c:pt>
                <c:pt idx="56">
                  <c:v>11.502140988365056</c:v>
                </c:pt>
                <c:pt idx="57">
                  <c:v>56.06798036745937</c:v>
                </c:pt>
                <c:pt idx="58">
                  <c:v>36.357741808329592</c:v>
                </c:pt>
                <c:pt idx="59">
                  <c:v>65.763857661555392</c:v>
                </c:pt>
                <c:pt idx="60">
                  <c:v>28.540493168187368</c:v>
                </c:pt>
                <c:pt idx="61">
                  <c:v>55.696529586068607</c:v>
                </c:pt>
                <c:pt idx="62">
                  <c:v>43.689528748000043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1B-496F-A3EB-B16ABA832A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7"/>
        <c:axId val="309894144"/>
        <c:axId val="310121600"/>
      </c:barChart>
      <c:lineChart>
        <c:grouping val="standard"/>
        <c:varyColors val="0"/>
        <c:ser>
          <c:idx val="0"/>
          <c:order val="0"/>
          <c:tx>
            <c:strRef>
              <c:f>'12. Exports, imports, BOT '!$K$3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'12. Exports, imports, BOT '!$I$4:$J$66</c:f>
              <c:multiLvlStrCache>
                <c:ptCount val="63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  <c:pt idx="54">
                    <c:v>Q3</c:v>
                  </c:pt>
                  <c:pt idx="55">
                    <c:v>Q4</c:v>
                  </c:pt>
                  <c:pt idx="56">
                    <c:v>Q1</c:v>
                  </c:pt>
                  <c:pt idx="57">
                    <c:v>Q2</c:v>
                  </c:pt>
                  <c:pt idx="58">
                    <c:v>Q3</c:v>
                  </c:pt>
                  <c:pt idx="59">
                    <c:v>Q4</c:v>
                  </c:pt>
                  <c:pt idx="60">
                    <c:v>Q1</c:v>
                  </c:pt>
                  <c:pt idx="61">
                    <c:v>Q2</c:v>
                  </c:pt>
                  <c:pt idx="62">
                    <c:v>Q3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  <c:pt idx="56">
                    <c:v>2024</c:v>
                  </c:pt>
                  <c:pt idx="60">
                    <c:v>2025</c:v>
                  </c:pt>
                </c:lvl>
              </c:multiLvlStrCache>
            </c:multiLvlStrRef>
          </c:cat>
          <c:val>
            <c:numRef>
              <c:f>'12. Exports, imports, BOT '!$K$4:$K$66</c:f>
              <c:numCache>
                <c:formatCode>_ * #\ ##0_ ;_ * \-#\ ##0_ ;_ * "-"??_ ;_ @_ </c:formatCode>
                <c:ptCount val="63"/>
                <c:pt idx="0">
                  <c:v>274.12574545767376</c:v>
                </c:pt>
                <c:pt idx="1">
                  <c:v>310.54558976807641</c:v>
                </c:pt>
                <c:pt idx="2">
                  <c:v>330.19844999999998</c:v>
                </c:pt>
                <c:pt idx="3">
                  <c:v>342.06428101010101</c:v>
                </c:pt>
                <c:pt idx="4">
                  <c:v>323.33386682149978</c:v>
                </c:pt>
                <c:pt idx="5">
                  <c:v>340.25687530944623</c:v>
                </c:pt>
                <c:pt idx="6">
                  <c:v>371.6198444660194</c:v>
                </c:pt>
                <c:pt idx="7">
                  <c:v>379.02206361904763</c:v>
                </c:pt>
                <c:pt idx="8">
                  <c:v>332.31274275000004</c:v>
                </c:pt>
                <c:pt idx="9">
                  <c:v>336.87045396923071</c:v>
                </c:pt>
                <c:pt idx="10">
                  <c:v>345.94935082974803</c:v>
                </c:pt>
                <c:pt idx="11">
                  <c:v>347.64224423076922</c:v>
                </c:pt>
                <c:pt idx="12">
                  <c:v>327.92386463630993</c:v>
                </c:pt>
                <c:pt idx="13">
                  <c:v>362.72637847141192</c:v>
                </c:pt>
                <c:pt idx="14">
                  <c:v>402.02750441860456</c:v>
                </c:pt>
                <c:pt idx="15">
                  <c:v>434.74557984054655</c:v>
                </c:pt>
                <c:pt idx="16">
                  <c:v>415.11381696428572</c:v>
                </c:pt>
                <c:pt idx="17">
                  <c:v>399.49794838356161</c:v>
                </c:pt>
                <c:pt idx="18">
                  <c:v>413.6306139116204</c:v>
                </c:pt>
                <c:pt idx="19">
                  <c:v>434.96236812297741</c:v>
                </c:pt>
                <c:pt idx="20">
                  <c:v>389.67341115281505</c:v>
                </c:pt>
                <c:pt idx="21">
                  <c:v>427.74681302982725</c:v>
                </c:pt>
                <c:pt idx="22">
                  <c:v>439.84371430801241</c:v>
                </c:pt>
                <c:pt idx="23">
                  <c:v>427.22814</c:v>
                </c:pt>
                <c:pt idx="24">
                  <c:v>402.58849969788514</c:v>
                </c:pt>
                <c:pt idx="25">
                  <c:v>460.86454541420113</c:v>
                </c:pt>
                <c:pt idx="26">
                  <c:v>432.97513594899459</c:v>
                </c:pt>
                <c:pt idx="27">
                  <c:v>419.39535767374508</c:v>
                </c:pt>
                <c:pt idx="28">
                  <c:v>394.11506833885471</c:v>
                </c:pt>
                <c:pt idx="29">
                  <c:v>432.44745955056186</c:v>
                </c:pt>
                <c:pt idx="30">
                  <c:v>432.13182282913158</c:v>
                </c:pt>
                <c:pt idx="31">
                  <c:v>463.46594177798261</c:v>
                </c:pt>
                <c:pt idx="32">
                  <c:v>379.48763612374887</c:v>
                </c:pt>
                <c:pt idx="33">
                  <c:v>418.77769067682658</c:v>
                </c:pt>
                <c:pt idx="34">
                  <c:v>466.23915923282777</c:v>
                </c:pt>
                <c:pt idx="35">
                  <c:v>466.68926602282704</c:v>
                </c:pt>
                <c:pt idx="36">
                  <c:v>395.32278471615723</c:v>
                </c:pt>
                <c:pt idx="37">
                  <c:v>431.57463706563698</c:v>
                </c:pt>
                <c:pt idx="38">
                  <c:v>454.11280632749043</c:v>
                </c:pt>
                <c:pt idx="39">
                  <c:v>449.34975190516508</c:v>
                </c:pt>
                <c:pt idx="40">
                  <c:v>424.94244295862933</c:v>
                </c:pt>
                <c:pt idx="41">
                  <c:v>354.3999262672811</c:v>
                </c:pt>
                <c:pt idx="42">
                  <c:v>501.50770367278795</c:v>
                </c:pt>
                <c:pt idx="43">
                  <c:v>523.98405744768161</c:v>
                </c:pt>
                <c:pt idx="44">
                  <c:v>513.4227738143494</c:v>
                </c:pt>
                <c:pt idx="45">
                  <c:v>604.09072062350128</c:v>
                </c:pt>
                <c:pt idx="46">
                  <c:v>567.62856921241041</c:v>
                </c:pt>
                <c:pt idx="47">
                  <c:v>572.67836807090077</c:v>
                </c:pt>
                <c:pt idx="48">
                  <c:v>544.704440197944</c:v>
                </c:pt>
                <c:pt idx="49">
                  <c:v>602.44844447197488</c:v>
                </c:pt>
                <c:pt idx="50">
                  <c:v>623.88651243331583</c:v>
                </c:pt>
                <c:pt idx="51">
                  <c:v>555.57613057524134</c:v>
                </c:pt>
                <c:pt idx="52">
                  <c:v>536.49519188898603</c:v>
                </c:pt>
                <c:pt idx="53">
                  <c:v>562.18508156779649</c:v>
                </c:pt>
                <c:pt idx="54">
                  <c:v>576.00210759493666</c:v>
                </c:pt>
                <c:pt idx="55">
                  <c:v>552.4291863417983</c:v>
                </c:pt>
                <c:pt idx="56">
                  <c:v>494.33995822083841</c:v>
                </c:pt>
                <c:pt idx="57">
                  <c:v>539.81606244763407</c:v>
                </c:pt>
                <c:pt idx="58">
                  <c:v>529.46011583184816</c:v>
                </c:pt>
                <c:pt idx="59">
                  <c:v>536.58390541786491</c:v>
                </c:pt>
                <c:pt idx="60">
                  <c:v>495.10092264523382</c:v>
                </c:pt>
                <c:pt idx="61">
                  <c:v>515.76364193351742</c:v>
                </c:pt>
                <c:pt idx="62">
                  <c:v>540.45356160400001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81B-496F-A3EB-B16ABA832AF6}"/>
            </c:ext>
          </c:extLst>
        </c:ser>
        <c:ser>
          <c:idx val="1"/>
          <c:order val="1"/>
          <c:tx>
            <c:strRef>
              <c:f>'12. Exports, imports, BOT '!$L$3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'12. Exports, imports, BOT '!$I$4:$J$66</c:f>
              <c:multiLvlStrCache>
                <c:ptCount val="63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  <c:pt idx="54">
                    <c:v>Q3</c:v>
                  </c:pt>
                  <c:pt idx="55">
                    <c:v>Q4</c:v>
                  </c:pt>
                  <c:pt idx="56">
                    <c:v>Q1</c:v>
                  </c:pt>
                  <c:pt idx="57">
                    <c:v>Q2</c:v>
                  </c:pt>
                  <c:pt idx="58">
                    <c:v>Q3</c:v>
                  </c:pt>
                  <c:pt idx="59">
                    <c:v>Q4</c:v>
                  </c:pt>
                  <c:pt idx="60">
                    <c:v>Q1</c:v>
                  </c:pt>
                  <c:pt idx="61">
                    <c:v>Q2</c:v>
                  </c:pt>
                  <c:pt idx="62">
                    <c:v>Q3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  <c:pt idx="56">
                    <c:v>2024</c:v>
                  </c:pt>
                  <c:pt idx="60">
                    <c:v>2025</c:v>
                  </c:pt>
                </c:lvl>
              </c:multiLvlStrCache>
            </c:multiLvlStrRef>
          </c:cat>
          <c:val>
            <c:numRef>
              <c:f>'12. Exports, imports, BOT '!$L$4:$L$66</c:f>
              <c:numCache>
                <c:formatCode>_ * #\ ##0_ ;_ * \-#\ ##0_ ;_ * "-"??_ ;_ @_ </c:formatCode>
                <c:ptCount val="63"/>
                <c:pt idx="0">
                  <c:v>292.1740399242945</c:v>
                </c:pt>
                <c:pt idx="1">
                  <c:v>303.27963969986365</c:v>
                </c:pt>
                <c:pt idx="2">
                  <c:v>328.16357959459464</c:v>
                </c:pt>
                <c:pt idx="3">
                  <c:v>309.67774848484845</c:v>
                </c:pt>
                <c:pt idx="4">
                  <c:v>332.18853443928339</c:v>
                </c:pt>
                <c:pt idx="5">
                  <c:v>337.44375048859933</c:v>
                </c:pt>
                <c:pt idx="6">
                  <c:v>381.90130349514561</c:v>
                </c:pt>
                <c:pt idx="7">
                  <c:v>404.38880514285711</c:v>
                </c:pt>
                <c:pt idx="8">
                  <c:v>383.63063325000002</c:v>
                </c:pt>
                <c:pt idx="9">
                  <c:v>383.64799956923071</c:v>
                </c:pt>
                <c:pt idx="10">
                  <c:v>408.181156484327</c:v>
                </c:pt>
                <c:pt idx="11">
                  <c:v>407.86304026442303</c:v>
                </c:pt>
                <c:pt idx="12">
                  <c:v>405.92043494973387</c:v>
                </c:pt>
                <c:pt idx="13">
                  <c:v>426.23689393232206</c:v>
                </c:pt>
                <c:pt idx="14">
                  <c:v>481.99521750000008</c:v>
                </c:pt>
                <c:pt idx="15">
                  <c:v>449.81702630979493</c:v>
                </c:pt>
                <c:pt idx="16">
                  <c:v>463.82259157366082</c:v>
                </c:pt>
                <c:pt idx="17">
                  <c:v>433.97631863013692</c:v>
                </c:pt>
                <c:pt idx="18">
                  <c:v>472.47408101472996</c:v>
                </c:pt>
                <c:pt idx="19">
                  <c:v>468.78710064724919</c:v>
                </c:pt>
                <c:pt idx="20">
                  <c:v>444.42916857908858</c:v>
                </c:pt>
                <c:pt idx="21">
                  <c:v>413.18410769230769</c:v>
                </c:pt>
                <c:pt idx="22">
                  <c:v>459.4103036940686</c:v>
                </c:pt>
                <c:pt idx="23">
                  <c:v>447.4565637532134</c:v>
                </c:pt>
                <c:pt idx="24">
                  <c:v>428.04711238670689</c:v>
                </c:pt>
                <c:pt idx="25">
                  <c:v>413.84730591715982</c:v>
                </c:pt>
                <c:pt idx="26">
                  <c:v>427.78936449239831</c:v>
                </c:pt>
                <c:pt idx="27">
                  <c:v>409.7642280405405</c:v>
                </c:pt>
                <c:pt idx="28">
                  <c:v>386.7704530052057</c:v>
                </c:pt>
                <c:pt idx="29">
                  <c:v>396.13808988764043</c:v>
                </c:pt>
                <c:pt idx="30">
                  <c:v>403.50224229691867</c:v>
                </c:pt>
                <c:pt idx="31">
                  <c:v>416.19412980193471</c:v>
                </c:pt>
                <c:pt idx="32">
                  <c:v>405.22075646041861</c:v>
                </c:pt>
                <c:pt idx="33">
                  <c:v>395.149447826087</c:v>
                </c:pt>
                <c:pt idx="34">
                  <c:v>465.51624353256017</c:v>
                </c:pt>
                <c:pt idx="35">
                  <c:v>444.69425636523266</c:v>
                </c:pt>
                <c:pt idx="36">
                  <c:v>400.99977379912667</c:v>
                </c:pt>
                <c:pt idx="37">
                  <c:v>426.63963577863569</c:v>
                </c:pt>
                <c:pt idx="38">
                  <c:v>446.18842881573329</c:v>
                </c:pt>
                <c:pt idx="39">
                  <c:v>418.85569686706179</c:v>
                </c:pt>
                <c:pt idx="40">
                  <c:v>379.7084391976598</c:v>
                </c:pt>
                <c:pt idx="41">
                  <c:v>316.13045705906995</c:v>
                </c:pt>
                <c:pt idx="42">
                  <c:v>360.21348080133549</c:v>
                </c:pt>
                <c:pt idx="43">
                  <c:v>392.66123020106687</c:v>
                </c:pt>
                <c:pt idx="44">
                  <c:v>392.55549290636401</c:v>
                </c:pt>
                <c:pt idx="45">
                  <c:v>405.7757769784173</c:v>
                </c:pt>
                <c:pt idx="46">
                  <c:v>442.48887828162287</c:v>
                </c:pt>
                <c:pt idx="47">
                  <c:v>459.73880363859456</c:v>
                </c:pt>
                <c:pt idx="48">
                  <c:v>471.71603321862193</c:v>
                </c:pt>
                <c:pt idx="49">
                  <c:v>519.87651362560121</c:v>
                </c:pt>
                <c:pt idx="50">
                  <c:v>565.61258672016902</c:v>
                </c:pt>
                <c:pt idx="51">
                  <c:v>547.2448445449163</c:v>
                </c:pt>
                <c:pt idx="52">
                  <c:v>542.17021153676342</c:v>
                </c:pt>
                <c:pt idx="53">
                  <c:v>552.56089194915239</c:v>
                </c:pt>
                <c:pt idx="54">
                  <c:v>531.14724261603374</c:v>
                </c:pt>
                <c:pt idx="55">
                  <c:v>529.30260638297875</c:v>
                </c:pt>
                <c:pt idx="56">
                  <c:v>482.83781723247336</c:v>
                </c:pt>
                <c:pt idx="57">
                  <c:v>483.7480820801747</c:v>
                </c:pt>
                <c:pt idx="58">
                  <c:v>493.10237402351856</c:v>
                </c:pt>
                <c:pt idx="59">
                  <c:v>470.82004775630952</c:v>
                </c:pt>
                <c:pt idx="60">
                  <c:v>466.56042947704645</c:v>
                </c:pt>
                <c:pt idx="61">
                  <c:v>460.06711234744881</c:v>
                </c:pt>
                <c:pt idx="62">
                  <c:v>496.76403285599997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81B-496F-A3EB-B16ABA832A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894144"/>
        <c:axId val="310121600"/>
      </c:lineChart>
      <c:catAx>
        <c:axId val="309894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5400000" vert="horz"/>
          <a:lstStyle/>
          <a:p>
            <a:pPr>
              <a:defRPr sz="1200"/>
            </a:pPr>
            <a:endParaRPr lang="en-US"/>
          </a:p>
        </c:txPr>
        <c:crossAx val="310121600"/>
        <c:crosses val="autoZero"/>
        <c:auto val="1"/>
        <c:lblAlgn val="ctr"/>
        <c:lblOffset val="100"/>
        <c:noMultiLvlLbl val="0"/>
      </c:catAx>
      <c:valAx>
        <c:axId val="310121600"/>
        <c:scaling>
          <c:orientation val="minMax"/>
          <c:max val="700"/>
          <c:min val="-20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_ * #\ ##0.0_ ;_ * \-#\ 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09894144"/>
        <c:crosses val="autoZero"/>
        <c:crossBetween val="between"/>
        <c:majorUnit val="100"/>
        <c:minorUnit val="20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spPr>
    <a:ln w="25400">
      <a:solidFill>
        <a:srgbClr val="5B9BD5">
          <a:lumMod val="50000"/>
        </a:srgbClr>
      </a:solidFill>
    </a:ln>
  </c:spPr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'12. Exports, imports, BOT '!$S$3</c:f>
              <c:strCache>
                <c:ptCount val="1"/>
                <c:pt idx="0">
                  <c:v>Balance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invertIfNegative val="0"/>
          <c:cat>
            <c:multiLvlStrRef>
              <c:f>'12. Exports, imports, BOT '!$O$4:$P$66</c:f>
              <c:multiLvlStrCache>
                <c:ptCount val="63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  <c:pt idx="54">
                    <c:v>Q3</c:v>
                  </c:pt>
                  <c:pt idx="55">
                    <c:v>Q4</c:v>
                  </c:pt>
                  <c:pt idx="56">
                    <c:v>Q1</c:v>
                  </c:pt>
                  <c:pt idx="57">
                    <c:v>Q2</c:v>
                  </c:pt>
                  <c:pt idx="58">
                    <c:v>Q3</c:v>
                  </c:pt>
                  <c:pt idx="59">
                    <c:v>Q4</c:v>
                  </c:pt>
                  <c:pt idx="60">
                    <c:v>Q1</c:v>
                  </c:pt>
                  <c:pt idx="61">
                    <c:v>Q2</c:v>
                  </c:pt>
                  <c:pt idx="62">
                    <c:v>Q3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  <c:pt idx="56">
                    <c:v>2024</c:v>
                  </c:pt>
                  <c:pt idx="60">
                    <c:v>2025</c:v>
                  </c:pt>
                </c:lvl>
              </c:multiLvlStrCache>
            </c:multiLvlStrRef>
          </c:cat>
          <c:val>
            <c:numRef>
              <c:f>'12. Exports, imports, BOT '!$S$4:$S$66</c:f>
              <c:numCache>
                <c:formatCode>_ * #\ ##0.0_ ;_ * \-#\ ##0.0_ ;_ * "-"??_ ;_ @_ </c:formatCode>
                <c:ptCount val="63"/>
                <c:pt idx="0">
                  <c:v>-1.1435324324324334</c:v>
                </c:pt>
                <c:pt idx="1">
                  <c:v>0.45226315789473404</c:v>
                </c:pt>
                <c:pt idx="2">
                  <c:v>0.13687323943661767</c:v>
                </c:pt>
                <c:pt idx="3">
                  <c:v>2.2822352941176511</c:v>
                </c:pt>
                <c:pt idx="4">
                  <c:v>-0.62404347826086948</c:v>
                </c:pt>
                <c:pt idx="5">
                  <c:v>0.20491176470588002</c:v>
                </c:pt>
                <c:pt idx="6">
                  <c:v>-0.72194366197183157</c:v>
                </c:pt>
                <c:pt idx="7">
                  <c:v>-1.5722073170731647</c:v>
                </c:pt>
                <c:pt idx="8">
                  <c:v>-3.4862105263157908</c:v>
                </c:pt>
                <c:pt idx="9">
                  <c:v>-2.9200476190476223</c:v>
                </c:pt>
                <c:pt idx="10">
                  <c:v>-3.9364096385542169</c:v>
                </c:pt>
                <c:pt idx="11">
                  <c:v>-3.7599302325581405</c:v>
                </c:pt>
                <c:pt idx="12">
                  <c:v>-4.6260434782608648</c:v>
                </c:pt>
                <c:pt idx="13">
                  <c:v>-3.5126499999999972</c:v>
                </c:pt>
                <c:pt idx="14">
                  <c:v>-4.4383500000000069</c:v>
                </c:pt>
                <c:pt idx="15">
                  <c:v>-0.82115384615384812</c:v>
                </c:pt>
                <c:pt idx="16">
                  <c:v>-2.632327102803746</c:v>
                </c:pt>
                <c:pt idx="17">
                  <c:v>-1.8975981308411178</c:v>
                </c:pt>
                <c:pt idx="18">
                  <c:v>-3.1640727272727212</c:v>
                </c:pt>
                <c:pt idx="19">
                  <c:v>-1.7596434782608661</c:v>
                </c:pt>
                <c:pt idx="20">
                  <c:v>-2.7233388429752132</c:v>
                </c:pt>
                <c:pt idx="21">
                  <c:v>0.73008943089430645</c:v>
                </c:pt>
                <c:pt idx="22">
                  <c:v>-0.89229411764705802</c:v>
                </c:pt>
                <c:pt idx="23">
                  <c:v>-0.8407814569536427</c:v>
                </c:pt>
                <c:pt idx="24">
                  <c:v>-1.0594285714285689</c:v>
                </c:pt>
                <c:pt idx="25">
                  <c:v>2.037635761589403</c:v>
                </c:pt>
                <c:pt idx="26">
                  <c:v>0.24371428571427955</c:v>
                </c:pt>
                <c:pt idx="27">
                  <c:v>0.46326618705035472</c:v>
                </c:pt>
                <c:pt idx="28">
                  <c:v>0.37845558561691206</c:v>
                </c:pt>
                <c:pt idx="29">
                  <c:v>1.8944659199676863</c:v>
                </c:pt>
                <c:pt idx="30">
                  <c:v>1.5027985003784465</c:v>
                </c:pt>
                <c:pt idx="31">
                  <c:v>2.4276306626168918</c:v>
                </c:pt>
                <c:pt idx="32">
                  <c:v>-1.526823881745706</c:v>
                </c:pt>
                <c:pt idx="33">
                  <c:v>1.3468091844813941</c:v>
                </c:pt>
                <c:pt idx="34">
                  <c:v>3.7106936088093789E-2</c:v>
                </c:pt>
                <c:pt idx="35">
                  <c:v>1.1338008415147272</c:v>
                </c:pt>
                <c:pt idx="36">
                  <c:v>-0.29942897930050094</c:v>
                </c:pt>
                <c:pt idx="37">
                  <c:v>0.25801668211306605</c:v>
                </c:pt>
                <c:pt idx="38">
                  <c:v>0.40742506811988832</c:v>
                </c:pt>
                <c:pt idx="39">
                  <c:v>1.5789402173913025</c:v>
                </c:pt>
                <c:pt idx="40">
                  <c:v>2.2769882659713154</c:v>
                </c:pt>
                <c:pt idx="41">
                  <c:v>1.6421727019498604</c:v>
                </c:pt>
                <c:pt idx="42">
                  <c:v>6.4602010644589001</c:v>
                </c:pt>
                <c:pt idx="43">
                  <c:v>6.5945083014048578</c:v>
                </c:pt>
                <c:pt idx="44">
                  <c:v>6.4316844919786043</c:v>
                </c:pt>
                <c:pt idx="45">
                  <c:v>11.323267326732669</c:v>
                </c:pt>
                <c:pt idx="46">
                  <c:v>6.937917743059824</c:v>
                </c:pt>
                <c:pt idx="47">
                  <c:v>6.0779205238805964</c:v>
                </c:pt>
                <c:pt idx="48">
                  <c:v>4.0326591731717372</c:v>
                </c:pt>
                <c:pt idx="49">
                  <c:v>4.5701380397415257</c:v>
                </c:pt>
                <c:pt idx="50">
                  <c:v>2.97783403068361</c:v>
                </c:pt>
                <c:pt idx="51">
                  <c:v>0.42086929115144756</c:v>
                </c:pt>
                <c:pt idx="52">
                  <c:v>-0.2878103445399951</c:v>
                </c:pt>
                <c:pt idx="53">
                  <c:v>0.47107607977168087</c:v>
                </c:pt>
                <c:pt idx="54">
                  <c:v>2.2079172340019433</c:v>
                </c:pt>
                <c:pt idx="55">
                  <c:v>1.1594221474665289</c:v>
                </c:pt>
                <c:pt idx="56">
                  <c:v>0.57815969200694894</c:v>
                </c:pt>
                <c:pt idx="57">
                  <c:v>2.900794309767452</c:v>
                </c:pt>
                <c:pt idx="58">
                  <c:v>1.9485383717617637</c:v>
                </c:pt>
                <c:pt idx="59">
                  <c:v>3.5555985240291967</c:v>
                </c:pt>
                <c:pt idx="60">
                  <c:v>1.5086768922634128</c:v>
                </c:pt>
                <c:pt idx="61">
                  <c:v>3.0113467855997094</c:v>
                </c:pt>
                <c:pt idx="62">
                  <c:v>2.4751477831372064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21-4C2B-8562-50767E1479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"/>
        <c:axId val="310174080"/>
        <c:axId val="310176000"/>
      </c:barChart>
      <c:lineChart>
        <c:grouping val="standard"/>
        <c:varyColors val="0"/>
        <c:ser>
          <c:idx val="0"/>
          <c:order val="0"/>
          <c:tx>
            <c:strRef>
              <c:f>'12. Exports, imports, BOT '!$Q$3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'12. Exports, imports, BOT '!$O$4:$P$66</c:f>
              <c:multiLvlStrCache>
                <c:ptCount val="63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  <c:pt idx="54">
                    <c:v>Q3</c:v>
                  </c:pt>
                  <c:pt idx="55">
                    <c:v>Q4</c:v>
                  </c:pt>
                  <c:pt idx="56">
                    <c:v>Q1</c:v>
                  </c:pt>
                  <c:pt idx="57">
                    <c:v>Q2</c:v>
                  </c:pt>
                  <c:pt idx="58">
                    <c:v>Q3</c:v>
                  </c:pt>
                  <c:pt idx="59">
                    <c:v>Q4</c:v>
                  </c:pt>
                  <c:pt idx="60">
                    <c:v>Q1</c:v>
                  </c:pt>
                  <c:pt idx="61">
                    <c:v>Q2</c:v>
                  </c:pt>
                  <c:pt idx="62">
                    <c:v>Q3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  <c:pt idx="56">
                    <c:v>2024</c:v>
                  </c:pt>
                  <c:pt idx="60">
                    <c:v>2025</c:v>
                  </c:pt>
                </c:lvl>
              </c:multiLvlStrCache>
            </c:multiLvlStrRef>
          </c:cat>
          <c:val>
            <c:numRef>
              <c:f>'12. Exports, imports, BOT '!$Q$4:$Q$66</c:f>
              <c:numCache>
                <c:formatCode>_ * #\ ##0_ ;_ * \-#\ ##0_ ;_ * "-"??_ ;_ @_ </c:formatCode>
                <c:ptCount val="63"/>
                <c:pt idx="0">
                  <c:v>17.368493243243243</c:v>
                </c:pt>
                <c:pt idx="1">
                  <c:v>19.329657894736844</c:v>
                </c:pt>
                <c:pt idx="2">
                  <c:v>22.210422535211269</c:v>
                </c:pt>
                <c:pt idx="3">
                  <c:v>24.104808823529414</c:v>
                </c:pt>
                <c:pt idx="4">
                  <c:v>22.787347826086958</c:v>
                </c:pt>
                <c:pt idx="5">
                  <c:v>24.784764705882353</c:v>
                </c:pt>
                <c:pt idx="6">
                  <c:v>26.094408450704226</c:v>
                </c:pt>
                <c:pt idx="7">
                  <c:v>23.49143902439025</c:v>
                </c:pt>
                <c:pt idx="8">
                  <c:v>22.575210526315793</c:v>
                </c:pt>
                <c:pt idx="9">
                  <c:v>21.028845238095233</c:v>
                </c:pt>
                <c:pt idx="10">
                  <c:v>21.882674698795181</c:v>
                </c:pt>
                <c:pt idx="11">
                  <c:v>21.705302325581396</c:v>
                </c:pt>
                <c:pt idx="12">
                  <c:v>19.449445652173917</c:v>
                </c:pt>
                <c:pt idx="13">
                  <c:v>20.061730000000001</c:v>
                </c:pt>
                <c:pt idx="14">
                  <c:v>22.313239999999997</c:v>
                </c:pt>
                <c:pt idx="15">
                  <c:v>23.686711538461534</c:v>
                </c:pt>
                <c:pt idx="16">
                  <c:v>22.433644859813082</c:v>
                </c:pt>
                <c:pt idx="17">
                  <c:v>21.987308411214958</c:v>
                </c:pt>
                <c:pt idx="18">
                  <c:v>22.241336363636368</c:v>
                </c:pt>
                <c:pt idx="19">
                  <c:v>22.62778260869565</c:v>
                </c:pt>
                <c:pt idx="20">
                  <c:v>19.380842975206612</c:v>
                </c:pt>
                <c:pt idx="21">
                  <c:v>21.44473983739837</c:v>
                </c:pt>
                <c:pt idx="22">
                  <c:v>20.058169117647058</c:v>
                </c:pt>
                <c:pt idx="23">
                  <c:v>17.757463576158941</c:v>
                </c:pt>
                <c:pt idx="24">
                  <c:v>16.753220779220779</c:v>
                </c:pt>
                <c:pt idx="25">
                  <c:v>19.972973509933777</c:v>
                </c:pt>
                <c:pt idx="26">
                  <c:v>20.348414285714284</c:v>
                </c:pt>
                <c:pt idx="27">
                  <c:v>20.173302158273376</c:v>
                </c:pt>
                <c:pt idx="28">
                  <c:v>20.308081800456463</c:v>
                </c:pt>
                <c:pt idx="29">
                  <c:v>22.563238687444304</c:v>
                </c:pt>
                <c:pt idx="30">
                  <c:v>22.683079641447677</c:v>
                </c:pt>
                <c:pt idx="31">
                  <c:v>23.801163617526107</c:v>
                </c:pt>
                <c:pt idx="32">
                  <c:v>22.516149541153936</c:v>
                </c:pt>
                <c:pt idx="33">
                  <c:v>23.870316706254947</c:v>
                </c:pt>
                <c:pt idx="34">
                  <c:v>23.931845271881031</c:v>
                </c:pt>
                <c:pt idx="35">
                  <c:v>24.05694249649369</c:v>
                </c:pt>
                <c:pt idx="36">
                  <c:v>20.851034975017843</c:v>
                </c:pt>
                <c:pt idx="37">
                  <c:v>22.564017608897128</c:v>
                </c:pt>
                <c:pt idx="38">
                  <c:v>23.347820163487736</c:v>
                </c:pt>
                <c:pt idx="39">
                  <c:v>23.266711956521739</c:v>
                </c:pt>
                <c:pt idx="40">
                  <c:v>21.390743155149934</c:v>
                </c:pt>
                <c:pt idx="41">
                  <c:v>15.20757660167131</c:v>
                </c:pt>
                <c:pt idx="42">
                  <c:v>22.929745712596098</c:v>
                </c:pt>
                <c:pt idx="43">
                  <c:v>26.312388250319287</c:v>
                </c:pt>
                <c:pt idx="44">
                  <c:v>27.3206550802139</c:v>
                </c:pt>
                <c:pt idx="45">
                  <c:v>34.492008486562938</c:v>
                </c:pt>
                <c:pt idx="46">
                  <c:v>31.470113858476509</c:v>
                </c:pt>
                <c:pt idx="47">
                  <c:v>30.819081199545749</c:v>
                </c:pt>
                <c:pt idx="48">
                  <c:v>30.095291133753946</c:v>
                </c:pt>
                <c:pt idx="49">
                  <c:v>33.343928437219027</c:v>
                </c:pt>
                <c:pt idx="50">
                  <c:v>31.880990773705662</c:v>
                </c:pt>
                <c:pt idx="51">
                  <c:v>28.065886995689169</c:v>
                </c:pt>
                <c:pt idx="52">
                  <c:v>27.208516552377624</c:v>
                </c:pt>
                <c:pt idx="53">
                  <c:v>27.517324037137087</c:v>
                </c:pt>
                <c:pt idx="54">
                  <c:v>28.35288838297614</c:v>
                </c:pt>
                <c:pt idx="55">
                  <c:v>27.695345991153978</c:v>
                </c:pt>
                <c:pt idx="56">
                  <c:v>24.848194634441928</c:v>
                </c:pt>
                <c:pt idx="57">
                  <c:v>27.928513779283183</c:v>
                </c:pt>
                <c:pt idx="58">
                  <c:v>28.375616875617599</c:v>
                </c:pt>
                <c:pt idx="59">
                  <c:v>29.011025355906106</c:v>
                </c:pt>
                <c:pt idx="60">
                  <c:v>26.171493145946886</c:v>
                </c:pt>
                <c:pt idx="61">
                  <c:v>27.885816168592786</c:v>
                </c:pt>
                <c:pt idx="62">
                  <c:v>30.618376375917844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B21-4C2B-8562-50767E147930}"/>
            </c:ext>
          </c:extLst>
        </c:ser>
        <c:ser>
          <c:idx val="1"/>
          <c:order val="1"/>
          <c:tx>
            <c:strRef>
              <c:f>'12. Exports, imports, BOT '!$R$3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'12. Exports, imports, BOT '!$O$4:$P$66</c:f>
              <c:multiLvlStrCache>
                <c:ptCount val="63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  <c:pt idx="37">
                    <c:v>Q2</c:v>
                  </c:pt>
                  <c:pt idx="38">
                    <c:v>Q3</c:v>
                  </c:pt>
                  <c:pt idx="39">
                    <c:v>Q4</c:v>
                  </c:pt>
                  <c:pt idx="40">
                    <c:v>Q1</c:v>
                  </c:pt>
                  <c:pt idx="41">
                    <c:v>Q2</c:v>
                  </c:pt>
                  <c:pt idx="42">
                    <c:v>Q3</c:v>
                  </c:pt>
                  <c:pt idx="43">
                    <c:v>Q4</c:v>
                  </c:pt>
                  <c:pt idx="44">
                    <c:v>Q1</c:v>
                  </c:pt>
                  <c:pt idx="45">
                    <c:v>Q2</c:v>
                  </c:pt>
                  <c:pt idx="46">
                    <c:v>Q3</c:v>
                  </c:pt>
                  <c:pt idx="47">
                    <c:v>Q4</c:v>
                  </c:pt>
                  <c:pt idx="48">
                    <c:v>Q1</c:v>
                  </c:pt>
                  <c:pt idx="49">
                    <c:v>Q2</c:v>
                  </c:pt>
                  <c:pt idx="50">
                    <c:v>Q3</c:v>
                  </c:pt>
                  <c:pt idx="51">
                    <c:v>Q4</c:v>
                  </c:pt>
                  <c:pt idx="52">
                    <c:v>Q1</c:v>
                  </c:pt>
                  <c:pt idx="53">
                    <c:v>Q2</c:v>
                  </c:pt>
                  <c:pt idx="54">
                    <c:v>Q3</c:v>
                  </c:pt>
                  <c:pt idx="55">
                    <c:v>Q4</c:v>
                  </c:pt>
                  <c:pt idx="56">
                    <c:v>Q1</c:v>
                  </c:pt>
                  <c:pt idx="57">
                    <c:v>Q2</c:v>
                  </c:pt>
                  <c:pt idx="58">
                    <c:v>Q3</c:v>
                  </c:pt>
                  <c:pt idx="59">
                    <c:v>Q4</c:v>
                  </c:pt>
                  <c:pt idx="60">
                    <c:v>Q1</c:v>
                  </c:pt>
                  <c:pt idx="61">
                    <c:v>Q2</c:v>
                  </c:pt>
                  <c:pt idx="62">
                    <c:v>Q3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2019</c:v>
                  </c:pt>
                  <c:pt idx="40">
                    <c:v>2020</c:v>
                  </c:pt>
                  <c:pt idx="44">
                    <c:v>2021</c:v>
                  </c:pt>
                  <c:pt idx="48">
                    <c:v>2022</c:v>
                  </c:pt>
                  <c:pt idx="52">
                    <c:v>2023</c:v>
                  </c:pt>
                  <c:pt idx="56">
                    <c:v>2024</c:v>
                  </c:pt>
                  <c:pt idx="60">
                    <c:v>2025</c:v>
                  </c:pt>
                </c:lvl>
              </c:multiLvlStrCache>
            </c:multiLvlStrRef>
          </c:cat>
          <c:val>
            <c:numRef>
              <c:f>'12. Exports, imports, BOT '!$R$4:$R$66</c:f>
              <c:numCache>
                <c:formatCode>_ * #\ ##0_ ;_ * \-#\ ##0_ ;_ * "-"??_ ;_ @_ </c:formatCode>
                <c:ptCount val="63"/>
                <c:pt idx="0">
                  <c:v>18.512025675675677</c:v>
                </c:pt>
                <c:pt idx="1">
                  <c:v>18.87739473684211</c:v>
                </c:pt>
                <c:pt idx="2">
                  <c:v>22.073549295774651</c:v>
                </c:pt>
                <c:pt idx="3">
                  <c:v>21.822573529411763</c:v>
                </c:pt>
                <c:pt idx="4">
                  <c:v>23.411391304347827</c:v>
                </c:pt>
                <c:pt idx="5">
                  <c:v>24.579852941176473</c:v>
                </c:pt>
                <c:pt idx="6">
                  <c:v>26.816352112676057</c:v>
                </c:pt>
                <c:pt idx="7">
                  <c:v>25.063646341463414</c:v>
                </c:pt>
                <c:pt idx="8">
                  <c:v>26.061421052631584</c:v>
                </c:pt>
                <c:pt idx="9">
                  <c:v>23.948892857142855</c:v>
                </c:pt>
                <c:pt idx="10">
                  <c:v>25.819084337349398</c:v>
                </c:pt>
                <c:pt idx="11">
                  <c:v>25.465232558139537</c:v>
                </c:pt>
                <c:pt idx="12">
                  <c:v>24.075489130434782</c:v>
                </c:pt>
                <c:pt idx="13">
                  <c:v>23.574379999999998</c:v>
                </c:pt>
                <c:pt idx="14">
                  <c:v>26.751590000000004</c:v>
                </c:pt>
                <c:pt idx="15">
                  <c:v>24.507865384615382</c:v>
                </c:pt>
                <c:pt idx="16">
                  <c:v>25.065971962616828</c:v>
                </c:pt>
                <c:pt idx="17">
                  <c:v>23.884906542056076</c:v>
                </c:pt>
                <c:pt idx="18">
                  <c:v>25.405409090909089</c:v>
                </c:pt>
                <c:pt idx="19">
                  <c:v>24.387426086956516</c:v>
                </c:pt>
                <c:pt idx="20">
                  <c:v>22.104181818181825</c:v>
                </c:pt>
                <c:pt idx="21">
                  <c:v>20.714650406504063</c:v>
                </c:pt>
                <c:pt idx="22">
                  <c:v>20.950463235294116</c:v>
                </c:pt>
                <c:pt idx="23">
                  <c:v>18.598245033112583</c:v>
                </c:pt>
                <c:pt idx="24">
                  <c:v>17.812649350649348</c:v>
                </c:pt>
                <c:pt idx="25">
                  <c:v>17.935337748344374</c:v>
                </c:pt>
                <c:pt idx="26">
                  <c:v>20.104700000000005</c:v>
                </c:pt>
                <c:pt idx="27">
                  <c:v>19.710035971223022</c:v>
                </c:pt>
                <c:pt idx="28">
                  <c:v>19.929626214839551</c:v>
                </c:pt>
                <c:pt idx="29">
                  <c:v>20.668772767476618</c:v>
                </c:pt>
                <c:pt idx="30">
                  <c:v>21.18028114106923</c:v>
                </c:pt>
                <c:pt idx="31">
                  <c:v>21.373532954909216</c:v>
                </c:pt>
                <c:pt idx="32">
                  <c:v>24.042973422899642</c:v>
                </c:pt>
                <c:pt idx="33">
                  <c:v>22.523507521773553</c:v>
                </c:pt>
                <c:pt idx="34">
                  <c:v>23.894738335792937</c:v>
                </c:pt>
                <c:pt idx="35">
                  <c:v>22.923141654978963</c:v>
                </c:pt>
                <c:pt idx="36">
                  <c:v>21.150463954318344</c:v>
                </c:pt>
                <c:pt idx="37">
                  <c:v>22.306000926784062</c:v>
                </c:pt>
                <c:pt idx="38">
                  <c:v>22.940395095367847</c:v>
                </c:pt>
                <c:pt idx="39">
                  <c:v>21.687771739130437</c:v>
                </c:pt>
                <c:pt idx="40">
                  <c:v>19.113754889178619</c:v>
                </c:pt>
                <c:pt idx="41">
                  <c:v>13.565403899721449</c:v>
                </c:pt>
                <c:pt idx="42">
                  <c:v>16.469544648137198</c:v>
                </c:pt>
                <c:pt idx="43">
                  <c:v>19.71787994891443</c:v>
                </c:pt>
                <c:pt idx="44">
                  <c:v>20.888970588235296</c:v>
                </c:pt>
                <c:pt idx="45">
                  <c:v>23.168741159830269</c:v>
                </c:pt>
                <c:pt idx="46">
                  <c:v>24.532196115416685</c:v>
                </c:pt>
                <c:pt idx="47">
                  <c:v>24.741160675665153</c:v>
                </c:pt>
                <c:pt idx="48">
                  <c:v>26.062631960582209</c:v>
                </c:pt>
                <c:pt idx="49">
                  <c:v>28.773790397477502</c:v>
                </c:pt>
                <c:pt idx="50">
                  <c:v>28.903156743022052</c:v>
                </c:pt>
                <c:pt idx="51">
                  <c:v>27.645017704537722</c:v>
                </c:pt>
                <c:pt idx="52">
                  <c:v>27.496326896917619</c:v>
                </c:pt>
                <c:pt idx="53">
                  <c:v>27.046247957365406</c:v>
                </c:pt>
                <c:pt idx="54">
                  <c:v>26.144971148974196</c:v>
                </c:pt>
                <c:pt idx="55">
                  <c:v>26.535923843687449</c:v>
                </c:pt>
                <c:pt idx="56">
                  <c:v>24.270034942434979</c:v>
                </c:pt>
                <c:pt idx="57">
                  <c:v>25.027719469515731</c:v>
                </c:pt>
                <c:pt idx="58">
                  <c:v>26.427078503855835</c:v>
                </c:pt>
                <c:pt idx="59">
                  <c:v>25.45542683187691</c:v>
                </c:pt>
                <c:pt idx="60">
                  <c:v>24.662816253683474</c:v>
                </c:pt>
                <c:pt idx="61">
                  <c:v>24.874469382993077</c:v>
                </c:pt>
                <c:pt idx="62">
                  <c:v>28.143228592780638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B21-4C2B-8562-50767E1479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0174080"/>
        <c:axId val="310176000"/>
      </c:lineChart>
      <c:catAx>
        <c:axId val="310174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200"/>
            </a:pPr>
            <a:endParaRPr lang="en-US"/>
          </a:p>
        </c:txPr>
        <c:crossAx val="310176000"/>
        <c:crosses val="autoZero"/>
        <c:auto val="1"/>
        <c:lblAlgn val="ctr"/>
        <c:lblOffset val="100"/>
        <c:noMultiLvlLbl val="0"/>
      </c:catAx>
      <c:valAx>
        <c:axId val="310176000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billions of current U.S. dollars</a:t>
                </a:r>
              </a:p>
            </c:rich>
          </c:tx>
          <c:layout>
            <c:manualLayout>
              <c:xMode val="edge"/>
              <c:yMode val="edge"/>
              <c:x val="1.7579661853882933E-2"/>
              <c:y val="0.2053475707876424"/>
            </c:manualLayout>
          </c:layout>
          <c:overlay val="0"/>
        </c:title>
        <c:numFmt formatCode="_ * #\ ##0.0_ ;_ * \-#\ 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1017408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spPr>
    <a:ln w="25400">
      <a:solidFill>
        <a:srgbClr val="5B9BD5">
          <a:lumMod val="50000"/>
        </a:srgbClr>
      </a:solidFill>
    </a:ln>
  </c:spPr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 b="1"/>
              <a:t>Exports in billions of constant rand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&amp; 17. Sector X and M'!$B$6</c:f>
              <c:strCache>
                <c:ptCount val="1"/>
                <c:pt idx="0">
                  <c:v>constant rand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902-41E0-BB4C-50AA5CB1BFFF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902-41E0-BB4C-50AA5CB1BFFF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902-41E0-BB4C-50AA5CB1BFFF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902-41E0-BB4C-50AA5CB1BFFF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C902-41E0-BB4C-50AA5CB1BFFF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C902-41E0-BB4C-50AA5CB1BFFF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902-41E0-BB4C-50AA5CB1BFFF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C902-41E0-BB4C-50AA5CB1BFFF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C902-41E0-BB4C-50AA5CB1BFFF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C902-41E0-BB4C-50AA5CB1BFFF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C902-41E0-BB4C-50AA5CB1BFFF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C902-41E0-BB4C-50AA5CB1BFFF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C902-41E0-BB4C-50AA5CB1BFFF}"/>
              </c:ext>
            </c:extLst>
          </c:dPt>
          <c:dPt>
            <c:idx val="1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C902-41E0-BB4C-50AA5CB1BFFF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C902-41E0-BB4C-50AA5CB1BFFF}"/>
              </c:ext>
            </c:extLst>
          </c:dPt>
          <c:dPt>
            <c:idx val="15"/>
            <c:invertIfNegative val="0"/>
            <c:bubble3D val="0"/>
            <c:spPr>
              <a:solidFill>
                <a:srgbClr val="17375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C902-41E0-BB4C-50AA5CB1BFFF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C902-41E0-BB4C-50AA5CB1BFFF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C902-41E0-BB4C-50AA5CB1BFFF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C902-41E0-BB4C-50AA5CB1BFFF}"/>
              </c:ext>
            </c:extLst>
          </c:dPt>
          <c:dPt>
            <c:idx val="2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C902-41E0-BB4C-50AA5CB1BFFF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C902-41E0-BB4C-50AA5CB1BFFF}"/>
              </c:ext>
            </c:extLst>
          </c:dPt>
          <c:dPt>
            <c:idx val="2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C902-41E0-BB4C-50AA5CB1BFFF}"/>
              </c:ext>
            </c:extLst>
          </c:dPt>
          <c:dPt>
            <c:idx val="3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C902-41E0-BB4C-50AA5CB1BFFF}"/>
              </c:ext>
            </c:extLst>
          </c:dPt>
          <c:dPt>
            <c:idx val="3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C902-41E0-BB4C-50AA5CB1BFFF}"/>
              </c:ext>
            </c:extLst>
          </c:dPt>
          <c:dPt>
            <c:idx val="3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C902-41E0-BB4C-50AA5CB1BFFF}"/>
              </c:ext>
            </c:extLst>
          </c:dPt>
          <c:dPt>
            <c:idx val="33"/>
            <c:invertIfNegative val="0"/>
            <c:bubble3D val="0"/>
            <c:spPr>
              <a:solidFill>
                <a:srgbClr val="4F81B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C902-41E0-BB4C-50AA5CB1BFFF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C902-41E0-BB4C-50AA5CB1BFFF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C902-41E0-BB4C-50AA5CB1BFFF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C902-41E0-BB4C-50AA5CB1BFFF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C902-41E0-BB4C-50AA5CB1BFFF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C902-41E0-BB4C-50AA5CB1BFFF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solidFill>
                  <a:schemeClr val="tx2">
                    <a:lumMod val="20000"/>
                    <a:lumOff val="8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C902-41E0-BB4C-50AA5CB1BFFF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C902-41E0-BB4C-50AA5CB1BFFF}"/>
              </c:ext>
            </c:extLst>
          </c:dPt>
          <c:dPt>
            <c:idx val="4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C902-41E0-BB4C-50AA5CB1BFFF}"/>
              </c:ext>
            </c:extLst>
          </c:dPt>
          <c:dPt>
            <c:idx val="4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C902-41E0-BB4C-50AA5CB1BFFF}"/>
              </c:ext>
            </c:extLst>
          </c:dPt>
          <c:dPt>
            <c:idx val="4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C902-41E0-BB4C-50AA5CB1BFFF}"/>
              </c:ext>
            </c:extLst>
          </c:dPt>
          <c:dPt>
            <c:idx val="4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C902-41E0-BB4C-50AA5CB1BFFF}"/>
              </c:ext>
            </c:extLst>
          </c:dPt>
          <c:dPt>
            <c:idx val="4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C902-41E0-BB4C-50AA5CB1BFFF}"/>
              </c:ext>
            </c:extLst>
          </c:dPt>
          <c:dPt>
            <c:idx val="4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D-C902-41E0-BB4C-50AA5CB1BFFF}"/>
              </c:ext>
            </c:extLst>
          </c:dPt>
          <c:dPt>
            <c:idx val="4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F-C902-41E0-BB4C-50AA5CB1BFFF}"/>
              </c:ext>
            </c:extLst>
          </c:dPt>
          <c:dPt>
            <c:idx val="4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1-C902-41E0-BB4C-50AA5CB1BFFF}"/>
              </c:ext>
            </c:extLst>
          </c:dPt>
          <c:dPt>
            <c:idx val="4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3-C902-41E0-BB4C-50AA5CB1BFFF}"/>
              </c:ext>
            </c:extLst>
          </c:dPt>
          <c:dPt>
            <c:idx val="5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5-C902-41E0-BB4C-50AA5CB1BFFF}"/>
              </c:ext>
            </c:extLst>
          </c:dPt>
          <c:dPt>
            <c:idx val="51"/>
            <c:invertIfNegative val="0"/>
            <c:bubble3D val="0"/>
            <c:spPr>
              <a:solidFill>
                <a:srgbClr val="C6D9F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7-C902-41E0-BB4C-50AA5CB1BFFF}"/>
              </c:ext>
            </c:extLst>
          </c:dPt>
          <c:cat>
            <c:multiLvlStrRef>
              <c:f>'13 &amp; 17. Sector X and M'!$C$4:$BB$5</c:f>
              <c:multiLvlStrCache>
                <c:ptCount val="52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2025</c:v>
                  </c:pt>
                  <c:pt idx="18">
                    <c:v>2010</c:v>
                  </c:pt>
                  <c:pt idx="19">
                    <c:v>2011</c:v>
                  </c:pt>
                  <c:pt idx="20">
                    <c:v>2012</c:v>
                  </c:pt>
                  <c:pt idx="21">
                    <c:v>2013</c:v>
                  </c:pt>
                  <c:pt idx="22">
                    <c:v>2014</c:v>
                  </c:pt>
                  <c:pt idx="23">
                    <c:v>2015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2019</c:v>
                  </c:pt>
                  <c:pt idx="28">
                    <c:v>2020</c:v>
                  </c:pt>
                  <c:pt idx="29">
                    <c:v>2021</c:v>
                  </c:pt>
                  <c:pt idx="30">
                    <c:v>2022</c:v>
                  </c:pt>
                  <c:pt idx="31">
                    <c:v>2023</c:v>
                  </c:pt>
                  <c:pt idx="32">
                    <c:v>2024</c:v>
                  </c:pt>
                  <c:pt idx="33">
                    <c:v>2025</c:v>
                  </c:pt>
                  <c:pt idx="36">
                    <c:v>2010</c:v>
                  </c:pt>
                  <c:pt idx="37">
                    <c:v>2011</c:v>
                  </c:pt>
                  <c:pt idx="38">
                    <c:v>2012</c:v>
                  </c:pt>
                  <c:pt idx="39">
                    <c:v>2013</c:v>
                  </c:pt>
                  <c:pt idx="40">
                    <c:v>2014</c:v>
                  </c:pt>
                  <c:pt idx="41">
                    <c:v>2015</c:v>
                  </c:pt>
                  <c:pt idx="42">
                    <c:v>2016</c:v>
                  </c:pt>
                  <c:pt idx="43">
                    <c:v>2017</c:v>
                  </c:pt>
                  <c:pt idx="44">
                    <c:v>2018</c:v>
                  </c:pt>
                  <c:pt idx="45">
                    <c:v>2019</c:v>
                  </c:pt>
                  <c:pt idx="46">
                    <c:v>2020</c:v>
                  </c:pt>
                  <c:pt idx="47">
                    <c:v>2021</c:v>
                  </c:pt>
                  <c:pt idx="48">
                    <c:v>2022</c:v>
                  </c:pt>
                  <c:pt idx="49">
                    <c:v>2023</c:v>
                  </c:pt>
                  <c:pt idx="50">
                    <c:v>2024</c:v>
                  </c:pt>
                  <c:pt idx="51">
                    <c:v>2025</c:v>
                  </c:pt>
                </c:lvl>
                <c:lvl>
                  <c:pt idx="0">
                    <c:v>Agriculture</c:v>
                  </c:pt>
                  <c:pt idx="18">
                    <c:v>Extractive (mostly liquid fuels)</c:v>
                  </c:pt>
                  <c:pt idx="36">
                    <c:v>Manufacturing</c:v>
                  </c:pt>
                </c:lvl>
              </c:multiLvlStrCache>
            </c:multiLvlStrRef>
          </c:cat>
          <c:val>
            <c:numRef>
              <c:f>'13 &amp; 17. Sector X and M'!$C$6:$BB$6</c:f>
              <c:numCache>
                <c:formatCode>_ * #\ ##0_ ;_ * \-#\ ##0_ ;_ * "-"??_ ;_ @_ </c:formatCode>
                <c:ptCount val="52"/>
                <c:pt idx="0">
                  <c:v>18.110095337837837</c:v>
                </c:pt>
                <c:pt idx="1">
                  <c:v>19.137979805825246</c:v>
                </c:pt>
                <c:pt idx="2">
                  <c:v>18.965232390903509</c:v>
                </c:pt>
                <c:pt idx="3">
                  <c:v>26.104930988372093</c:v>
                </c:pt>
                <c:pt idx="4">
                  <c:v>30.119135351882164</c:v>
                </c:pt>
                <c:pt idx="5">
                  <c:v>32.241531633714878</c:v>
                </c:pt>
                <c:pt idx="6">
                  <c:v>34.242506130456107</c:v>
                </c:pt>
                <c:pt idx="7">
                  <c:v>36.299099159663861</c:v>
                </c:pt>
                <c:pt idx="8">
                  <c:v>38.900881712756458</c:v>
                </c:pt>
                <c:pt idx="9">
                  <c:v>37.855232321504928</c:v>
                </c:pt>
                <c:pt idx="10">
                  <c:v>45.599793155258752</c:v>
                </c:pt>
                <c:pt idx="11">
                  <c:v>42.393678997613364</c:v>
                </c:pt>
                <c:pt idx="12">
                  <c:v>49.729585205784211</c:v>
                </c:pt>
                <c:pt idx="13">
                  <c:v>54.303110126582283</c:v>
                </c:pt>
                <c:pt idx="14">
                  <c:v>52.418261306532656</c:v>
                </c:pt>
                <c:pt idx="15">
                  <c:v>57.336599999999997</c:v>
                </c:pt>
                <c:pt idx="18">
                  <c:v>155.90922425675677</c:v>
                </c:pt>
                <c:pt idx="19">
                  <c:v>187.71856524271843</c:v>
                </c:pt>
                <c:pt idx="20">
                  <c:v>163.92929059618933</c:v>
                </c:pt>
                <c:pt idx="21">
                  <c:v>184.82093668604648</c:v>
                </c:pt>
                <c:pt idx="22">
                  <c:v>150.30572667757775</c:v>
                </c:pt>
                <c:pt idx="23">
                  <c:v>168.33245587929238</c:v>
                </c:pt>
                <c:pt idx="24">
                  <c:v>158.18274791564494</c:v>
                </c:pt>
                <c:pt idx="25">
                  <c:v>172.47801344537811</c:v>
                </c:pt>
                <c:pt idx="26">
                  <c:v>185.40921677074041</c:v>
                </c:pt>
                <c:pt idx="27">
                  <c:v>179.71020179563919</c:v>
                </c:pt>
                <c:pt idx="28">
                  <c:v>230.72184340567611</c:v>
                </c:pt>
                <c:pt idx="29">
                  <c:v>300.37458126491646</c:v>
                </c:pt>
                <c:pt idx="30">
                  <c:v>299.63515139043386</c:v>
                </c:pt>
                <c:pt idx="31">
                  <c:v>238.94270696202531</c:v>
                </c:pt>
                <c:pt idx="32">
                  <c:v>227.57280693467334</c:v>
                </c:pt>
                <c:pt idx="33">
                  <c:v>231.00299999999999</c:v>
                </c:pt>
                <c:pt idx="36">
                  <c:v>156.1791304054054</c:v>
                </c:pt>
                <c:pt idx="37">
                  <c:v>164.76329941747571</c:v>
                </c:pt>
                <c:pt idx="38">
                  <c:v>163.05482784265521</c:v>
                </c:pt>
                <c:pt idx="39">
                  <c:v>191.10163674418604</c:v>
                </c:pt>
                <c:pt idx="40">
                  <c:v>233.20575188216043</c:v>
                </c:pt>
                <c:pt idx="41">
                  <c:v>239.26972679500514</c:v>
                </c:pt>
                <c:pt idx="42">
                  <c:v>240.54988190289356</c:v>
                </c:pt>
                <c:pt idx="43">
                  <c:v>223.35471022408956</c:v>
                </c:pt>
                <c:pt idx="44">
                  <c:v>241.92864607493306</c:v>
                </c:pt>
                <c:pt idx="45">
                  <c:v>236.31206549807612</c:v>
                </c:pt>
                <c:pt idx="46">
                  <c:v>225.18632579298824</c:v>
                </c:pt>
                <c:pt idx="47">
                  <c:v>224.49641682577567</c:v>
                </c:pt>
                <c:pt idx="48">
                  <c:v>275.34092180200219</c:v>
                </c:pt>
                <c:pt idx="49">
                  <c:v>281.49173723628689</c:v>
                </c:pt>
                <c:pt idx="50">
                  <c:v>249.28584402010048</c:v>
                </c:pt>
                <c:pt idx="51">
                  <c:v>252.11380000000003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C902-41E0-BB4C-50AA5CB1BF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"/>
        <c:overlap val="-38"/>
        <c:axId val="1203618223"/>
        <c:axId val="1203605327"/>
      </c:barChart>
      <c:catAx>
        <c:axId val="12036182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05327"/>
        <c:crosses val="autoZero"/>
        <c:auto val="1"/>
        <c:lblAlgn val="ctr"/>
        <c:lblOffset val="100"/>
        <c:noMultiLvlLbl val="0"/>
      </c:catAx>
      <c:valAx>
        <c:axId val="120360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ZA" b="1"/>
                  <a:t>Billions of constant (2025) rand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182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28575" cap="flat" cmpd="sng" algn="ctr">
      <a:solidFill>
        <a:srgbClr val="5B9BD5">
          <a:lumMod val="50000"/>
        </a:srgb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 b="1"/>
              <a:t>Exports in billions of U.S. dollars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&amp; 17. Sector X and M'!$B$10</c:f>
              <c:strCache>
                <c:ptCount val="1"/>
                <c:pt idx="0">
                  <c:v>USD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8D-43D3-92B1-3FC6A2004C8A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8D-43D3-92B1-3FC6A2004C8A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8D-43D3-92B1-3FC6A2004C8A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2D8D-43D3-92B1-3FC6A2004C8A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2D8D-43D3-92B1-3FC6A2004C8A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2D8D-43D3-92B1-3FC6A2004C8A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2D8D-43D3-92B1-3FC6A2004C8A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2D8D-43D3-92B1-3FC6A2004C8A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2D8D-43D3-92B1-3FC6A2004C8A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2D8D-43D3-92B1-3FC6A2004C8A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2D8D-43D3-92B1-3FC6A2004C8A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2D8D-43D3-92B1-3FC6A2004C8A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2D8D-43D3-92B1-3FC6A2004C8A}"/>
              </c:ext>
            </c:extLst>
          </c:dPt>
          <c:dPt>
            <c:idx val="1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2D8D-43D3-92B1-3FC6A2004C8A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2D8D-43D3-92B1-3FC6A2004C8A}"/>
              </c:ext>
            </c:extLst>
          </c:dPt>
          <c:dPt>
            <c:idx val="15"/>
            <c:invertIfNegative val="0"/>
            <c:bubble3D val="0"/>
            <c:spPr>
              <a:solidFill>
                <a:srgbClr val="17375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2D8D-43D3-92B1-3FC6A2004C8A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2D8D-43D3-92B1-3FC6A2004C8A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2D8D-43D3-92B1-3FC6A2004C8A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2D8D-43D3-92B1-3FC6A2004C8A}"/>
              </c:ext>
            </c:extLst>
          </c:dPt>
          <c:dPt>
            <c:idx val="2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2D8D-43D3-92B1-3FC6A2004C8A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2D8D-43D3-92B1-3FC6A2004C8A}"/>
              </c:ext>
            </c:extLst>
          </c:dPt>
          <c:dPt>
            <c:idx val="2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2D8D-43D3-92B1-3FC6A2004C8A}"/>
              </c:ext>
            </c:extLst>
          </c:dPt>
          <c:dPt>
            <c:idx val="3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2D8D-43D3-92B1-3FC6A2004C8A}"/>
              </c:ext>
            </c:extLst>
          </c:dPt>
          <c:dPt>
            <c:idx val="3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2D8D-43D3-92B1-3FC6A2004C8A}"/>
              </c:ext>
            </c:extLst>
          </c:dPt>
          <c:dPt>
            <c:idx val="3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2D8D-43D3-92B1-3FC6A2004C8A}"/>
              </c:ext>
            </c:extLst>
          </c:dPt>
          <c:dPt>
            <c:idx val="33"/>
            <c:invertIfNegative val="0"/>
            <c:bubble3D val="0"/>
            <c:spPr>
              <a:solidFill>
                <a:srgbClr val="4F81B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2D8D-43D3-92B1-3FC6A2004C8A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2D8D-43D3-92B1-3FC6A2004C8A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2D8D-43D3-92B1-3FC6A2004C8A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2D8D-43D3-92B1-3FC6A2004C8A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2D8D-43D3-92B1-3FC6A2004C8A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2D8D-43D3-92B1-3FC6A2004C8A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solidFill>
                  <a:schemeClr val="tx2">
                    <a:lumMod val="20000"/>
                    <a:lumOff val="8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2D8D-43D3-92B1-3FC6A2004C8A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2D8D-43D3-92B1-3FC6A2004C8A}"/>
              </c:ext>
            </c:extLst>
          </c:dPt>
          <c:dPt>
            <c:idx val="4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2D8D-43D3-92B1-3FC6A2004C8A}"/>
              </c:ext>
            </c:extLst>
          </c:dPt>
          <c:dPt>
            <c:idx val="4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2D8D-43D3-92B1-3FC6A2004C8A}"/>
              </c:ext>
            </c:extLst>
          </c:dPt>
          <c:dPt>
            <c:idx val="4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2D8D-43D3-92B1-3FC6A2004C8A}"/>
              </c:ext>
            </c:extLst>
          </c:dPt>
          <c:dPt>
            <c:idx val="4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2D8D-43D3-92B1-3FC6A2004C8A}"/>
              </c:ext>
            </c:extLst>
          </c:dPt>
          <c:dPt>
            <c:idx val="4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2D8D-43D3-92B1-3FC6A2004C8A}"/>
              </c:ext>
            </c:extLst>
          </c:dPt>
          <c:dPt>
            <c:idx val="4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D-2D8D-43D3-92B1-3FC6A2004C8A}"/>
              </c:ext>
            </c:extLst>
          </c:dPt>
          <c:dPt>
            <c:idx val="4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F-2D8D-43D3-92B1-3FC6A2004C8A}"/>
              </c:ext>
            </c:extLst>
          </c:dPt>
          <c:dPt>
            <c:idx val="4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1-2D8D-43D3-92B1-3FC6A2004C8A}"/>
              </c:ext>
            </c:extLst>
          </c:dPt>
          <c:dPt>
            <c:idx val="4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3-2D8D-43D3-92B1-3FC6A2004C8A}"/>
              </c:ext>
            </c:extLst>
          </c:dPt>
          <c:dPt>
            <c:idx val="5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5-2D8D-43D3-92B1-3FC6A2004C8A}"/>
              </c:ext>
            </c:extLst>
          </c:dPt>
          <c:dPt>
            <c:idx val="51"/>
            <c:invertIfNegative val="0"/>
            <c:bubble3D val="0"/>
            <c:spPr>
              <a:solidFill>
                <a:srgbClr val="C6D9F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7-2D8D-43D3-92B1-3FC6A2004C8A}"/>
              </c:ext>
            </c:extLst>
          </c:dPt>
          <c:cat>
            <c:multiLvlStrRef>
              <c:f>'13 &amp; 17. Sector X and M'!$C$8:$BB$9</c:f>
              <c:multiLvlStrCache>
                <c:ptCount val="52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2025</c:v>
                  </c:pt>
                  <c:pt idx="18">
                    <c:v>2010</c:v>
                  </c:pt>
                  <c:pt idx="19">
                    <c:v>2011</c:v>
                  </c:pt>
                  <c:pt idx="20">
                    <c:v>2012</c:v>
                  </c:pt>
                  <c:pt idx="21">
                    <c:v>2013</c:v>
                  </c:pt>
                  <c:pt idx="22">
                    <c:v>2014</c:v>
                  </c:pt>
                  <c:pt idx="23">
                    <c:v>2015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2019</c:v>
                  </c:pt>
                  <c:pt idx="28">
                    <c:v>2020</c:v>
                  </c:pt>
                  <c:pt idx="29">
                    <c:v>2021</c:v>
                  </c:pt>
                  <c:pt idx="30">
                    <c:v>2022</c:v>
                  </c:pt>
                  <c:pt idx="31">
                    <c:v>2023</c:v>
                  </c:pt>
                  <c:pt idx="32">
                    <c:v>2024</c:v>
                  </c:pt>
                  <c:pt idx="33">
                    <c:v>2025</c:v>
                  </c:pt>
                  <c:pt idx="36">
                    <c:v>2010</c:v>
                  </c:pt>
                  <c:pt idx="37">
                    <c:v>2011</c:v>
                  </c:pt>
                  <c:pt idx="38">
                    <c:v>2012</c:v>
                  </c:pt>
                  <c:pt idx="39">
                    <c:v>2013</c:v>
                  </c:pt>
                  <c:pt idx="40">
                    <c:v>2014</c:v>
                  </c:pt>
                  <c:pt idx="41">
                    <c:v>2015</c:v>
                  </c:pt>
                  <c:pt idx="42">
                    <c:v>2016</c:v>
                  </c:pt>
                  <c:pt idx="43">
                    <c:v>2017</c:v>
                  </c:pt>
                  <c:pt idx="44">
                    <c:v>2018</c:v>
                  </c:pt>
                  <c:pt idx="45">
                    <c:v>2019</c:v>
                  </c:pt>
                  <c:pt idx="46">
                    <c:v>2020</c:v>
                  </c:pt>
                  <c:pt idx="47">
                    <c:v>2021</c:v>
                  </c:pt>
                  <c:pt idx="48">
                    <c:v>2022</c:v>
                  </c:pt>
                  <c:pt idx="49">
                    <c:v>2023</c:v>
                  </c:pt>
                  <c:pt idx="50">
                    <c:v>2024</c:v>
                  </c:pt>
                  <c:pt idx="51">
                    <c:v>2025</c:v>
                  </c:pt>
                </c:lvl>
                <c:lvl>
                  <c:pt idx="0">
                    <c:v>Agriculture</c:v>
                  </c:pt>
                  <c:pt idx="18">
                    <c:v>Mining</c:v>
                  </c:pt>
                  <c:pt idx="36">
                    <c:v>Manufacturing</c:v>
                  </c:pt>
                </c:lvl>
              </c:multiLvlStrCache>
            </c:multiLvlStrRef>
          </c:cat>
          <c:val>
            <c:numRef>
              <c:f>'13 &amp; 17. Sector X and M'!$C$10:$BB$10</c:f>
              <c:numCache>
                <c:formatCode>_ * #\ ##0_ ;_ * \-#\ ##0_ ;_ * "-"??_ ;_ @_ </c:formatCode>
                <c:ptCount val="52"/>
                <c:pt idx="0">
                  <c:v>1.1785910253384273</c:v>
                </c:pt>
                <c:pt idx="1">
                  <c:v>1.3474423691181578</c:v>
                </c:pt>
                <c:pt idx="2">
                  <c:v>1.2046315656327795</c:v>
                </c:pt>
                <c:pt idx="3">
                  <c:v>1.4506134479290558</c:v>
                </c:pt>
                <c:pt idx="4">
                  <c:v>1.6568763907973858</c:v>
                </c:pt>
                <c:pt idx="5">
                  <c:v>1.5439120217696276</c:v>
                </c:pt>
                <c:pt idx="6">
                  <c:v>1.6028562585083446</c:v>
                </c:pt>
                <c:pt idx="7">
                  <c:v>1.904844052939813</c:v>
                </c:pt>
                <c:pt idx="8">
                  <c:v>2.005471159021059</c:v>
                </c:pt>
                <c:pt idx="9">
                  <c:v>1.9482351087164442</c:v>
                </c:pt>
                <c:pt idx="10">
                  <c:v>2.0849456010372278</c:v>
                </c:pt>
                <c:pt idx="11">
                  <c:v>2.349852023745171</c:v>
                </c:pt>
                <c:pt idx="12">
                  <c:v>2.5438853433296416</c:v>
                </c:pt>
                <c:pt idx="13">
                  <c:v>2.6744343612764299</c:v>
                </c:pt>
                <c:pt idx="14">
                  <c:v>2.8088698225501347</c:v>
                </c:pt>
                <c:pt idx="15">
                  <c:v>3.2475205263205136</c:v>
                </c:pt>
                <c:pt idx="18">
                  <c:v>10.164084290563908</c:v>
                </c:pt>
                <c:pt idx="19">
                  <c:v>13.103085812653596</c:v>
                </c:pt>
                <c:pt idx="20">
                  <c:v>10.412005843760028</c:v>
                </c:pt>
                <c:pt idx="21">
                  <c:v>10.271395619516236</c:v>
                </c:pt>
                <c:pt idx="22">
                  <c:v>8.2490007591766705</c:v>
                </c:pt>
                <c:pt idx="23">
                  <c:v>8.0483978226789858</c:v>
                </c:pt>
                <c:pt idx="24">
                  <c:v>7.3944359479742561</c:v>
                </c:pt>
                <c:pt idx="25">
                  <c:v>9.0513240087483773</c:v>
                </c:pt>
                <c:pt idx="26">
                  <c:v>9.5183820656646354</c:v>
                </c:pt>
                <c:pt idx="27">
                  <c:v>9.2393237329960645</c:v>
                </c:pt>
                <c:pt idx="28">
                  <c:v>10.548768523081886</c:v>
                </c:pt>
                <c:pt idx="29">
                  <c:v>16.652540898550374</c:v>
                </c:pt>
                <c:pt idx="30">
                  <c:v>15.308163731646923</c:v>
                </c:pt>
                <c:pt idx="31">
                  <c:v>11.765487735356221</c:v>
                </c:pt>
                <c:pt idx="32">
                  <c:v>12.199927914144096</c:v>
                </c:pt>
                <c:pt idx="33">
                  <c:v>13.093650586079745</c:v>
                </c:pt>
                <c:pt idx="36">
                  <c:v>10.175122511535699</c:v>
                </c:pt>
                <c:pt idx="37">
                  <c:v>11.517577591390923</c:v>
                </c:pt>
                <c:pt idx="38">
                  <c:v>10.355584858237874</c:v>
                </c:pt>
                <c:pt idx="39">
                  <c:v>10.615587232238518</c:v>
                </c:pt>
                <c:pt idx="40">
                  <c:v>12.811326278394732</c:v>
                </c:pt>
                <c:pt idx="41">
                  <c:v>11.432920590307944</c:v>
                </c:pt>
                <c:pt idx="42">
                  <c:v>11.256274879818337</c:v>
                </c:pt>
                <c:pt idx="43">
                  <c:v>11.721986824122238</c:v>
                </c:pt>
                <c:pt idx="44">
                  <c:v>12.421354213978471</c:v>
                </c:pt>
                <c:pt idx="45">
                  <c:v>12.159645515804185</c:v>
                </c:pt>
                <c:pt idx="46">
                  <c:v>10.29980987575278</c:v>
                </c:pt>
                <c:pt idx="47">
                  <c:v>12.443084319776432</c:v>
                </c:pt>
                <c:pt idx="48">
                  <c:v>14.055799578238943</c:v>
                </c:pt>
                <c:pt idx="49">
                  <c:v>13.857118058669592</c:v>
                </c:pt>
                <c:pt idx="50">
                  <c:v>13.360783786654356</c:v>
                </c:pt>
                <c:pt idx="51">
                  <c:v>14.284032781160215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2D8D-43D3-92B1-3FC6A200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"/>
        <c:overlap val="-38"/>
        <c:axId val="1203618223"/>
        <c:axId val="1203605327"/>
      </c:barChart>
      <c:catAx>
        <c:axId val="12036182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05327"/>
        <c:crosses val="autoZero"/>
        <c:auto val="1"/>
        <c:lblAlgn val="ctr"/>
        <c:lblOffset val="100"/>
        <c:noMultiLvlLbl val="0"/>
      </c:catAx>
      <c:valAx>
        <c:axId val="120360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billions of U.S. dollars</a:t>
                </a:r>
                <a:endParaRPr lang="en-ZA" sz="16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ZA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182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25400" cap="flat" cmpd="sng" algn="ctr">
      <a:solidFill>
        <a:srgbClr val="5B9BD5">
          <a:lumMod val="50000"/>
        </a:srgb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&amp; 17. Sector X and M'!$B$14</c:f>
              <c:strCache>
                <c:ptCount val="1"/>
                <c:pt idx="0">
                  <c:v>constant rand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753-4E29-B797-D4198CE7D042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753-4E29-B797-D4198CE7D042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753-4E29-B797-D4198CE7D042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753-4E29-B797-D4198CE7D042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753-4E29-B797-D4198CE7D042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753-4E29-B797-D4198CE7D042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753-4E29-B797-D4198CE7D042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753-4E29-B797-D4198CE7D042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753-4E29-B797-D4198CE7D042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E753-4E29-B797-D4198CE7D042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E753-4E29-B797-D4198CE7D042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E753-4E29-B797-D4198CE7D042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E753-4E29-B797-D4198CE7D042}"/>
              </c:ext>
            </c:extLst>
          </c:dPt>
          <c:dPt>
            <c:idx val="1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E753-4E29-B797-D4198CE7D042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E753-4E29-B797-D4198CE7D042}"/>
              </c:ext>
            </c:extLst>
          </c:dPt>
          <c:dPt>
            <c:idx val="15"/>
            <c:invertIfNegative val="0"/>
            <c:bubble3D val="0"/>
            <c:spPr>
              <a:solidFill>
                <a:srgbClr val="17375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E753-4E29-B797-D4198CE7D042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E753-4E29-B797-D4198CE7D042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E753-4E29-B797-D4198CE7D042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E753-4E29-B797-D4198CE7D042}"/>
              </c:ext>
            </c:extLst>
          </c:dPt>
          <c:dPt>
            <c:idx val="2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E753-4E29-B797-D4198CE7D042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E753-4E29-B797-D4198CE7D042}"/>
              </c:ext>
            </c:extLst>
          </c:dPt>
          <c:dPt>
            <c:idx val="2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E753-4E29-B797-D4198CE7D042}"/>
              </c:ext>
            </c:extLst>
          </c:dPt>
          <c:dPt>
            <c:idx val="3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E753-4E29-B797-D4198CE7D042}"/>
              </c:ext>
            </c:extLst>
          </c:dPt>
          <c:dPt>
            <c:idx val="3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E753-4E29-B797-D4198CE7D042}"/>
              </c:ext>
            </c:extLst>
          </c:dPt>
          <c:dPt>
            <c:idx val="3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E753-4E29-B797-D4198CE7D042}"/>
              </c:ext>
            </c:extLst>
          </c:dPt>
          <c:dPt>
            <c:idx val="33"/>
            <c:invertIfNegative val="0"/>
            <c:bubble3D val="0"/>
            <c:spPr>
              <a:solidFill>
                <a:srgbClr val="4F81B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E753-4E29-B797-D4198CE7D042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E753-4E29-B797-D4198CE7D042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E753-4E29-B797-D4198CE7D042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E753-4E29-B797-D4198CE7D042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E753-4E29-B797-D4198CE7D042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E753-4E29-B797-D4198CE7D042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solidFill>
                  <a:schemeClr val="tx2">
                    <a:lumMod val="20000"/>
                    <a:lumOff val="8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E753-4E29-B797-D4198CE7D042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E753-4E29-B797-D4198CE7D042}"/>
              </c:ext>
            </c:extLst>
          </c:dPt>
          <c:dPt>
            <c:idx val="4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E753-4E29-B797-D4198CE7D042}"/>
              </c:ext>
            </c:extLst>
          </c:dPt>
          <c:dPt>
            <c:idx val="4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E753-4E29-B797-D4198CE7D042}"/>
              </c:ext>
            </c:extLst>
          </c:dPt>
          <c:dPt>
            <c:idx val="4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E753-4E29-B797-D4198CE7D042}"/>
              </c:ext>
            </c:extLst>
          </c:dPt>
          <c:dPt>
            <c:idx val="4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E753-4E29-B797-D4198CE7D042}"/>
              </c:ext>
            </c:extLst>
          </c:dPt>
          <c:dPt>
            <c:idx val="4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E753-4E29-B797-D4198CE7D042}"/>
              </c:ext>
            </c:extLst>
          </c:dPt>
          <c:dPt>
            <c:idx val="4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D-E753-4E29-B797-D4198CE7D042}"/>
              </c:ext>
            </c:extLst>
          </c:dPt>
          <c:dPt>
            <c:idx val="4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F-E753-4E29-B797-D4198CE7D042}"/>
              </c:ext>
            </c:extLst>
          </c:dPt>
          <c:dPt>
            <c:idx val="4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1-E753-4E29-B797-D4198CE7D042}"/>
              </c:ext>
            </c:extLst>
          </c:dPt>
          <c:dPt>
            <c:idx val="4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3-E753-4E29-B797-D4198CE7D042}"/>
              </c:ext>
            </c:extLst>
          </c:dPt>
          <c:dPt>
            <c:idx val="5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5-E753-4E29-B797-D4198CE7D042}"/>
              </c:ext>
            </c:extLst>
          </c:dPt>
          <c:dPt>
            <c:idx val="51"/>
            <c:invertIfNegative val="0"/>
            <c:bubble3D val="0"/>
            <c:spPr>
              <a:solidFill>
                <a:srgbClr val="C6D9F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7-E753-4E29-B797-D4198CE7D042}"/>
              </c:ext>
            </c:extLst>
          </c:dPt>
          <c:cat>
            <c:multiLvlStrRef>
              <c:f>'13 &amp; 17. Sector X and M'!$C$12:$BB$13</c:f>
              <c:multiLvlStrCache>
                <c:ptCount val="52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2025</c:v>
                  </c:pt>
                  <c:pt idx="18">
                    <c:v>2010</c:v>
                  </c:pt>
                  <c:pt idx="19">
                    <c:v>2011</c:v>
                  </c:pt>
                  <c:pt idx="20">
                    <c:v>2012</c:v>
                  </c:pt>
                  <c:pt idx="21">
                    <c:v>2013</c:v>
                  </c:pt>
                  <c:pt idx="22">
                    <c:v>2014</c:v>
                  </c:pt>
                  <c:pt idx="23">
                    <c:v>2015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2019</c:v>
                  </c:pt>
                  <c:pt idx="28">
                    <c:v>2020</c:v>
                  </c:pt>
                  <c:pt idx="29">
                    <c:v>2021</c:v>
                  </c:pt>
                  <c:pt idx="30">
                    <c:v>2022</c:v>
                  </c:pt>
                  <c:pt idx="31">
                    <c:v>2023</c:v>
                  </c:pt>
                  <c:pt idx="32">
                    <c:v>2024</c:v>
                  </c:pt>
                  <c:pt idx="33">
                    <c:v>2025</c:v>
                  </c:pt>
                  <c:pt idx="36">
                    <c:v>2010</c:v>
                  </c:pt>
                  <c:pt idx="37">
                    <c:v>2011</c:v>
                  </c:pt>
                  <c:pt idx="38">
                    <c:v>2012</c:v>
                  </c:pt>
                  <c:pt idx="39">
                    <c:v>2013</c:v>
                  </c:pt>
                  <c:pt idx="40">
                    <c:v>2014</c:v>
                  </c:pt>
                  <c:pt idx="41">
                    <c:v>2015</c:v>
                  </c:pt>
                  <c:pt idx="42">
                    <c:v>2016</c:v>
                  </c:pt>
                  <c:pt idx="43">
                    <c:v>2017</c:v>
                  </c:pt>
                  <c:pt idx="44">
                    <c:v>2018</c:v>
                  </c:pt>
                  <c:pt idx="45">
                    <c:v>2019</c:v>
                  </c:pt>
                  <c:pt idx="46">
                    <c:v>2020</c:v>
                  </c:pt>
                  <c:pt idx="47">
                    <c:v>2021</c:v>
                  </c:pt>
                  <c:pt idx="48">
                    <c:v>2022</c:v>
                  </c:pt>
                  <c:pt idx="49">
                    <c:v>2023</c:v>
                  </c:pt>
                  <c:pt idx="50">
                    <c:v>2024</c:v>
                  </c:pt>
                  <c:pt idx="51">
                    <c:v>2025</c:v>
                  </c:pt>
                </c:lvl>
                <c:lvl>
                  <c:pt idx="0">
                    <c:v>Agriculture</c:v>
                  </c:pt>
                  <c:pt idx="18">
                    <c:v>Extractive (mostly liquid fuels)</c:v>
                  </c:pt>
                  <c:pt idx="36">
                    <c:v>Manufacturing</c:v>
                  </c:pt>
                </c:lvl>
              </c:multiLvlStrCache>
            </c:multiLvlStrRef>
          </c:cat>
          <c:val>
            <c:numRef>
              <c:f>'13 &amp; 17. Sector X and M'!$C$14:$BB$14</c:f>
              <c:numCache>
                <c:formatCode>_ * #\ ##0_ ;_ * \-#\ ##0_ ;_ * "-"??_ ;_ @_ </c:formatCode>
                <c:ptCount val="52"/>
                <c:pt idx="0">
                  <c:v>7.7085531081081085</c:v>
                </c:pt>
                <c:pt idx="1">
                  <c:v>10.180967184466018</c:v>
                </c:pt>
                <c:pt idx="2">
                  <c:v>12.334667609096497</c:v>
                </c:pt>
                <c:pt idx="3">
                  <c:v>14.1276563372093</c:v>
                </c:pt>
                <c:pt idx="4">
                  <c:v>16.132552045826515</c:v>
                </c:pt>
                <c:pt idx="5">
                  <c:v>17.475489958376688</c:v>
                </c:pt>
                <c:pt idx="6">
                  <c:v>20.401420696419816</c:v>
                </c:pt>
                <c:pt idx="7">
                  <c:v>17.705967226890756</c:v>
                </c:pt>
                <c:pt idx="8">
                  <c:v>16.17174861730598</c:v>
                </c:pt>
                <c:pt idx="9">
                  <c:v>17.701397905087646</c:v>
                </c:pt>
                <c:pt idx="10">
                  <c:v>17.221437896494159</c:v>
                </c:pt>
                <c:pt idx="11">
                  <c:v>15.783451073985679</c:v>
                </c:pt>
                <c:pt idx="12">
                  <c:v>16.689557063403782</c:v>
                </c:pt>
                <c:pt idx="13">
                  <c:v>17.196072046413502</c:v>
                </c:pt>
                <c:pt idx="14">
                  <c:v>17.669698592964824</c:v>
                </c:pt>
                <c:pt idx="15">
                  <c:v>15.015600000000001</c:v>
                </c:pt>
                <c:pt idx="18">
                  <c:v>68.186166283783777</c:v>
                </c:pt>
                <c:pt idx="19">
                  <c:v>83.899056504854386</c:v>
                </c:pt>
                <c:pt idx="20">
                  <c:v>92.283153411186248</c:v>
                </c:pt>
                <c:pt idx="21">
                  <c:v>105.83103017441861</c:v>
                </c:pt>
                <c:pt idx="22">
                  <c:v>108.85064206219312</c:v>
                </c:pt>
                <c:pt idx="23">
                  <c:v>72.108183402705521</c:v>
                </c:pt>
                <c:pt idx="24">
                  <c:v>67.991056890632663</c:v>
                </c:pt>
                <c:pt idx="25">
                  <c:v>59.674558123249291</c:v>
                </c:pt>
                <c:pt idx="26">
                  <c:v>97.308047100802838</c:v>
                </c:pt>
                <c:pt idx="27">
                  <c:v>68.22450487387772</c:v>
                </c:pt>
                <c:pt idx="28">
                  <c:v>55.839168530884812</c:v>
                </c:pt>
                <c:pt idx="29">
                  <c:v>87.793782458233878</c:v>
                </c:pt>
                <c:pt idx="30">
                  <c:v>138.32501979977755</c:v>
                </c:pt>
                <c:pt idx="31">
                  <c:v>110.23842563291139</c:v>
                </c:pt>
                <c:pt idx="32">
                  <c:v>103.59629969849246</c:v>
                </c:pt>
                <c:pt idx="33">
                  <c:v>96.645600000000002</c:v>
                </c:pt>
                <c:pt idx="36">
                  <c:v>252.26886020270268</c:v>
                </c:pt>
                <c:pt idx="37">
                  <c:v>287.82127980582527</c:v>
                </c:pt>
                <c:pt idx="38">
                  <c:v>303.56333546404426</c:v>
                </c:pt>
                <c:pt idx="39">
                  <c:v>362.03653098837219</c:v>
                </c:pt>
                <c:pt idx="40">
                  <c:v>347.49088690671027</c:v>
                </c:pt>
                <c:pt idx="41">
                  <c:v>369.82663033298644</c:v>
                </c:pt>
                <c:pt idx="42">
                  <c:v>339.3968869053457</c:v>
                </c:pt>
                <c:pt idx="43">
                  <c:v>326.12171694677863</c:v>
                </c:pt>
                <c:pt idx="44">
                  <c:v>352.03630958965209</c:v>
                </c:pt>
                <c:pt idx="45">
                  <c:v>360.86337960666958</c:v>
                </c:pt>
                <c:pt idx="46">
                  <c:v>287.15313305509176</c:v>
                </c:pt>
                <c:pt idx="47">
                  <c:v>338.90523472553696</c:v>
                </c:pt>
                <c:pt idx="48">
                  <c:v>403.99205172413798</c:v>
                </c:pt>
                <c:pt idx="49">
                  <c:v>403.72168016877634</c:v>
                </c:pt>
                <c:pt idx="50">
                  <c:v>371.89422321608038</c:v>
                </c:pt>
                <c:pt idx="51">
                  <c:v>385.10250000000002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E753-4E29-B797-D4198CE7D0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"/>
        <c:overlap val="-38"/>
        <c:axId val="1203618223"/>
        <c:axId val="1203605327"/>
      </c:barChart>
      <c:catAx>
        <c:axId val="12036182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05327"/>
        <c:crosses val="autoZero"/>
        <c:auto val="1"/>
        <c:lblAlgn val="ctr"/>
        <c:lblOffset val="100"/>
        <c:noMultiLvlLbl val="0"/>
      </c:catAx>
      <c:valAx>
        <c:axId val="120360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Billions of constant (2025) rand</a:t>
                </a:r>
                <a:endParaRPr lang="en-ZA" sz="1600" b="1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ZA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182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28575" cap="flat" cmpd="sng" algn="ctr">
      <a:solidFill>
        <a:srgbClr val="5B9BD5">
          <a:lumMod val="50000"/>
        </a:srgb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ZA" b="1"/>
              <a:t>Imports in billions of U.S. dollars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&amp; 17. Sector X and M'!$B$18</c:f>
              <c:strCache>
                <c:ptCount val="1"/>
                <c:pt idx="0">
                  <c:v>USD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D7B-4E08-B5CF-EF9199A3873A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D7B-4E08-B5CF-EF9199A3873A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D7B-4E08-B5CF-EF9199A3873A}"/>
              </c:ext>
            </c:extLst>
          </c:dPt>
          <c:dPt>
            <c:idx val="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D7B-4E08-B5CF-EF9199A3873A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CD7B-4E08-B5CF-EF9199A3873A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CD7B-4E08-B5CF-EF9199A3873A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D7B-4E08-B5CF-EF9199A3873A}"/>
              </c:ext>
            </c:extLst>
          </c:dPt>
          <c:dPt>
            <c:idx val="7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CD7B-4E08-B5CF-EF9199A3873A}"/>
              </c:ext>
            </c:extLst>
          </c:dPt>
          <c:dPt>
            <c:idx val="8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CD7B-4E08-B5CF-EF9199A3873A}"/>
              </c:ext>
            </c:extLst>
          </c:dPt>
          <c:dPt>
            <c:idx val="9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CD7B-4E08-B5CF-EF9199A3873A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CD7B-4E08-B5CF-EF9199A3873A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CD7B-4E08-B5CF-EF9199A3873A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CD7B-4E08-B5CF-EF9199A3873A}"/>
              </c:ext>
            </c:extLst>
          </c:dPt>
          <c:dPt>
            <c:idx val="13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CD7B-4E08-B5CF-EF9199A3873A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CD7B-4E08-B5CF-EF9199A3873A}"/>
              </c:ext>
            </c:extLst>
          </c:dPt>
          <c:dPt>
            <c:idx val="15"/>
            <c:invertIfNegative val="0"/>
            <c:bubble3D val="0"/>
            <c:spPr>
              <a:solidFill>
                <a:srgbClr val="17375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CD7B-4E08-B5CF-EF9199A3873A}"/>
              </c:ext>
            </c:extLst>
          </c:dPt>
          <c:dPt>
            <c:idx val="2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CD7B-4E08-B5CF-EF9199A3873A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CD7B-4E08-B5CF-EF9199A3873A}"/>
              </c:ext>
            </c:extLst>
          </c:dPt>
          <c:dPt>
            <c:idx val="2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CD7B-4E08-B5CF-EF9199A3873A}"/>
              </c:ext>
            </c:extLst>
          </c:dPt>
          <c:dPt>
            <c:idx val="2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CD7B-4E08-B5CF-EF9199A3873A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CD7B-4E08-B5CF-EF9199A3873A}"/>
              </c:ext>
            </c:extLst>
          </c:dPt>
          <c:dPt>
            <c:idx val="2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CD7B-4E08-B5CF-EF9199A3873A}"/>
              </c:ext>
            </c:extLst>
          </c:dPt>
          <c:dPt>
            <c:idx val="3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CD7B-4E08-B5CF-EF9199A3873A}"/>
              </c:ext>
            </c:extLst>
          </c:dPt>
          <c:dPt>
            <c:idx val="3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CD7B-4E08-B5CF-EF9199A3873A}"/>
              </c:ext>
            </c:extLst>
          </c:dPt>
          <c:dPt>
            <c:idx val="3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CD7B-4E08-B5CF-EF9199A3873A}"/>
              </c:ext>
            </c:extLst>
          </c:dPt>
          <c:dPt>
            <c:idx val="33"/>
            <c:invertIfNegative val="0"/>
            <c:bubble3D val="0"/>
            <c:spPr>
              <a:solidFill>
                <a:srgbClr val="4F81B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CD7B-4E08-B5CF-EF9199A3873A}"/>
              </c:ext>
            </c:extLst>
          </c:dPt>
          <c:dPt>
            <c:idx val="3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CD7B-4E08-B5CF-EF9199A3873A}"/>
              </c:ext>
            </c:extLst>
          </c:dPt>
          <c:dPt>
            <c:idx val="3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CD7B-4E08-B5CF-EF9199A3873A}"/>
              </c:ext>
            </c:extLst>
          </c:dPt>
          <c:dPt>
            <c:idx val="3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CD7B-4E08-B5CF-EF9199A3873A}"/>
              </c:ext>
            </c:extLst>
          </c:dPt>
          <c:dPt>
            <c:idx val="3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CD7B-4E08-B5CF-EF9199A3873A}"/>
              </c:ext>
            </c:extLst>
          </c:dPt>
          <c:dPt>
            <c:idx val="3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CD7B-4E08-B5CF-EF9199A3873A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solidFill>
                  <a:schemeClr val="tx2">
                    <a:lumMod val="20000"/>
                    <a:lumOff val="8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CD7B-4E08-B5CF-EF9199A3873A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CD7B-4E08-B5CF-EF9199A3873A}"/>
              </c:ext>
            </c:extLst>
          </c:dPt>
          <c:dPt>
            <c:idx val="41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CD7B-4E08-B5CF-EF9199A3873A}"/>
              </c:ext>
            </c:extLst>
          </c:dPt>
          <c:dPt>
            <c:idx val="42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CD7B-4E08-B5CF-EF9199A3873A}"/>
              </c:ext>
            </c:extLst>
          </c:dPt>
          <c:dPt>
            <c:idx val="43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CD7B-4E08-B5CF-EF9199A3873A}"/>
              </c:ext>
            </c:extLst>
          </c:dPt>
          <c:dPt>
            <c:idx val="4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CD7B-4E08-B5CF-EF9199A3873A}"/>
              </c:ext>
            </c:extLst>
          </c:dPt>
          <c:dPt>
            <c:idx val="45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CD7B-4E08-B5CF-EF9199A3873A}"/>
              </c:ext>
            </c:extLst>
          </c:dPt>
          <c:dPt>
            <c:idx val="46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D-CD7B-4E08-B5CF-EF9199A3873A}"/>
              </c:ext>
            </c:extLst>
          </c:dPt>
          <c:dPt>
            <c:idx val="47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F-CD7B-4E08-B5CF-EF9199A3873A}"/>
              </c:ext>
            </c:extLst>
          </c:dPt>
          <c:dPt>
            <c:idx val="48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1-CD7B-4E08-B5CF-EF9199A3873A}"/>
              </c:ext>
            </c:extLst>
          </c:dPt>
          <c:dPt>
            <c:idx val="49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3-CD7B-4E08-B5CF-EF9199A3873A}"/>
              </c:ext>
            </c:extLst>
          </c:dPt>
          <c:dPt>
            <c:idx val="50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5-CD7B-4E08-B5CF-EF9199A3873A}"/>
              </c:ext>
            </c:extLst>
          </c:dPt>
          <c:dPt>
            <c:idx val="51"/>
            <c:invertIfNegative val="0"/>
            <c:bubble3D val="0"/>
            <c:spPr>
              <a:solidFill>
                <a:srgbClr val="C6D9F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7-CD7B-4E08-B5CF-EF9199A3873A}"/>
              </c:ext>
            </c:extLst>
          </c:dPt>
          <c:cat>
            <c:multiLvlStrRef>
              <c:f>'13 &amp; 17. Sector X and M'!$C$16:$BB$17</c:f>
              <c:multiLvlStrCache>
                <c:ptCount val="52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2020</c:v>
                  </c:pt>
                  <c:pt idx="11">
                    <c:v>2021</c:v>
                  </c:pt>
                  <c:pt idx="12">
                    <c:v>2022</c:v>
                  </c:pt>
                  <c:pt idx="13">
                    <c:v>2023</c:v>
                  </c:pt>
                  <c:pt idx="14">
                    <c:v>2024</c:v>
                  </c:pt>
                  <c:pt idx="15">
                    <c:v>2025</c:v>
                  </c:pt>
                  <c:pt idx="18">
                    <c:v>2010</c:v>
                  </c:pt>
                  <c:pt idx="19">
                    <c:v>2011</c:v>
                  </c:pt>
                  <c:pt idx="20">
                    <c:v>2012</c:v>
                  </c:pt>
                  <c:pt idx="21">
                    <c:v>2013</c:v>
                  </c:pt>
                  <c:pt idx="22">
                    <c:v>2014</c:v>
                  </c:pt>
                  <c:pt idx="23">
                    <c:v>2015</c:v>
                  </c:pt>
                  <c:pt idx="24">
                    <c:v>2016</c:v>
                  </c:pt>
                  <c:pt idx="25">
                    <c:v>2017</c:v>
                  </c:pt>
                  <c:pt idx="26">
                    <c:v>2018</c:v>
                  </c:pt>
                  <c:pt idx="27">
                    <c:v>2019</c:v>
                  </c:pt>
                  <c:pt idx="28">
                    <c:v>2020</c:v>
                  </c:pt>
                  <c:pt idx="29">
                    <c:v>2021</c:v>
                  </c:pt>
                  <c:pt idx="30">
                    <c:v>2022</c:v>
                  </c:pt>
                  <c:pt idx="31">
                    <c:v>2023</c:v>
                  </c:pt>
                  <c:pt idx="32">
                    <c:v>2024</c:v>
                  </c:pt>
                  <c:pt idx="33">
                    <c:v>2025</c:v>
                  </c:pt>
                  <c:pt idx="36">
                    <c:v>2010</c:v>
                  </c:pt>
                  <c:pt idx="37">
                    <c:v>2011</c:v>
                  </c:pt>
                  <c:pt idx="38">
                    <c:v>2012</c:v>
                  </c:pt>
                  <c:pt idx="39">
                    <c:v>2013</c:v>
                  </c:pt>
                  <c:pt idx="40">
                    <c:v>2014</c:v>
                  </c:pt>
                  <c:pt idx="41">
                    <c:v>2015</c:v>
                  </c:pt>
                  <c:pt idx="42">
                    <c:v>2016</c:v>
                  </c:pt>
                  <c:pt idx="43">
                    <c:v>2017</c:v>
                  </c:pt>
                  <c:pt idx="44">
                    <c:v>2018</c:v>
                  </c:pt>
                  <c:pt idx="45">
                    <c:v>2019</c:v>
                  </c:pt>
                  <c:pt idx="46">
                    <c:v>2020</c:v>
                  </c:pt>
                  <c:pt idx="47">
                    <c:v>2021</c:v>
                  </c:pt>
                  <c:pt idx="48">
                    <c:v>2022</c:v>
                  </c:pt>
                  <c:pt idx="49">
                    <c:v>2023</c:v>
                  </c:pt>
                  <c:pt idx="50">
                    <c:v>2024</c:v>
                  </c:pt>
                  <c:pt idx="51">
                    <c:v>2025</c:v>
                  </c:pt>
                </c:lvl>
                <c:lvl>
                  <c:pt idx="0">
                    <c:v>Agriculture</c:v>
                  </c:pt>
                  <c:pt idx="18">
                    <c:v>Mining</c:v>
                  </c:pt>
                  <c:pt idx="36">
                    <c:v>Manufacturing</c:v>
                  </c:pt>
                </c:lvl>
              </c:multiLvlStrCache>
            </c:multiLvlStrRef>
          </c:cat>
          <c:val>
            <c:numRef>
              <c:f>'13 &amp; 17. Sector X and M'!$C$18:$BB$18</c:f>
              <c:numCache>
                <c:formatCode>_ * #\ ##0_ ;_ * \-#\ ##0_ ;_ * "-"??_ ;_ @_ </c:formatCode>
                <c:ptCount val="52"/>
                <c:pt idx="0">
                  <c:v>0.50251514257203966</c:v>
                </c:pt>
                <c:pt idx="1">
                  <c:v>0.71258657322885421</c:v>
                </c:pt>
                <c:pt idx="2">
                  <c:v>0.78332053469094098</c:v>
                </c:pt>
                <c:pt idx="3">
                  <c:v>0.78529327121429904</c:v>
                </c:pt>
                <c:pt idx="4">
                  <c:v>0.88439071394440838</c:v>
                </c:pt>
                <c:pt idx="5">
                  <c:v>0.83107327604905368</c:v>
                </c:pt>
                <c:pt idx="6">
                  <c:v>0.95615312261833796</c:v>
                </c:pt>
                <c:pt idx="7">
                  <c:v>0.9296071072222053</c:v>
                </c:pt>
                <c:pt idx="8">
                  <c:v>0.8352774728253235</c:v>
                </c:pt>
                <c:pt idx="9">
                  <c:v>0.90867354487570473</c:v>
                </c:pt>
                <c:pt idx="10">
                  <c:v>0.78698884730424201</c:v>
                </c:pt>
                <c:pt idx="11">
                  <c:v>0.8756914008360156</c:v>
                </c:pt>
                <c:pt idx="12">
                  <c:v>0.85237605484658274</c:v>
                </c:pt>
                <c:pt idx="13">
                  <c:v>0.84682053694440484</c:v>
                </c:pt>
                <c:pt idx="14">
                  <c:v>0.94794067779933266</c:v>
                </c:pt>
                <c:pt idx="15">
                  <c:v>0.8508683039337338</c:v>
                </c:pt>
                <c:pt idx="18">
                  <c:v>4.4384109445411672</c:v>
                </c:pt>
                <c:pt idx="19">
                  <c:v>5.885012673371306</c:v>
                </c:pt>
                <c:pt idx="20">
                  <c:v>5.8598628319969173</c:v>
                </c:pt>
                <c:pt idx="21">
                  <c:v>5.8767005556176022</c:v>
                </c:pt>
                <c:pt idx="22">
                  <c:v>5.9822113237166619</c:v>
                </c:pt>
                <c:pt idx="23">
                  <c:v>3.4574672134839868</c:v>
                </c:pt>
                <c:pt idx="24">
                  <c:v>3.1896081756238694</c:v>
                </c:pt>
                <c:pt idx="25">
                  <c:v>3.1309941686606746</c:v>
                </c:pt>
                <c:pt idx="26">
                  <c:v>4.9951482154071858</c:v>
                </c:pt>
                <c:pt idx="27">
                  <c:v>3.5203434520035546</c:v>
                </c:pt>
                <c:pt idx="28">
                  <c:v>2.5545476278155896</c:v>
                </c:pt>
                <c:pt idx="29">
                  <c:v>4.8718341510893621</c:v>
                </c:pt>
                <c:pt idx="30">
                  <c:v>7.07369594144137</c:v>
                </c:pt>
                <c:pt idx="31">
                  <c:v>5.4258086600968989</c:v>
                </c:pt>
                <c:pt idx="32">
                  <c:v>5.5581934772938428</c:v>
                </c:pt>
                <c:pt idx="33">
                  <c:v>5.4743976404526062</c:v>
                </c:pt>
                <c:pt idx="36">
                  <c:v>16.441842301920186</c:v>
                </c:pt>
                <c:pt idx="37">
                  <c:v>20.14011046240924</c:v>
                </c:pt>
                <c:pt idx="38">
                  <c:v>19.279397299271306</c:v>
                </c:pt>
                <c:pt idx="39">
                  <c:v>20.11247101507427</c:v>
                </c:pt>
                <c:pt idx="40">
                  <c:v>19.106664322033797</c:v>
                </c:pt>
                <c:pt idx="41">
                  <c:v>17.676039932076726</c:v>
                </c:pt>
                <c:pt idx="42">
                  <c:v>15.888030915408885</c:v>
                </c:pt>
                <c:pt idx="43">
                  <c:v>17.114587745309766</c:v>
                </c:pt>
                <c:pt idx="44">
                  <c:v>18.086777588460095</c:v>
                </c:pt>
                <c:pt idx="45">
                  <c:v>18.578145798975065</c:v>
                </c:pt>
                <c:pt idx="46">
                  <c:v>13.134791633368092</c:v>
                </c:pt>
                <c:pt idx="47">
                  <c:v>18.788106608438149</c:v>
                </c:pt>
                <c:pt idx="48">
                  <c:v>20.647175398946018</c:v>
                </c:pt>
                <c:pt idx="49">
                  <c:v>19.874190822493045</c:v>
                </c:pt>
                <c:pt idx="50">
                  <c:v>19.929862657147318</c:v>
                </c:pt>
                <c:pt idx="51">
                  <c:v>21.818861654686248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8-CD7B-4E08-B5CF-EF9199A387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"/>
        <c:overlap val="-38"/>
        <c:axId val="1203618223"/>
        <c:axId val="1203605327"/>
      </c:barChart>
      <c:catAx>
        <c:axId val="12036182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05327"/>
        <c:crosses val="autoZero"/>
        <c:auto val="1"/>
        <c:lblAlgn val="ctr"/>
        <c:lblOffset val="100"/>
        <c:noMultiLvlLbl val="0"/>
      </c:catAx>
      <c:valAx>
        <c:axId val="120360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billions of U.S. dollars</a:t>
                </a:r>
                <a:endParaRPr lang="en-ZA" sz="9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ZA"/>
            </a:p>
          </c:txPr>
        </c:title>
        <c:numFmt formatCode="_ * #\ ##0_ ;_ * \-#\ ##0_ ;_ * &quot;-&quot;??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6182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25400" cap="flat" cmpd="sng" algn="ctr">
      <a:solidFill>
        <a:srgbClr val="5B9BD5">
          <a:lumMod val="50000"/>
        </a:srgb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'14. Mining export prices'!$D$8</c:f>
              <c:strCache>
                <c:ptCount val="1"/>
                <c:pt idx="0">
                  <c:v> 2019 </c:v>
                </c:pt>
              </c:strCache>
            </c:strRef>
          </c:tx>
          <c:spPr>
            <a:solidFill>
              <a:srgbClr val="4BACC6">
                <a:lumMod val="5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'14. Mining export prices'!$A$9:$A$15</c:f>
              <c:strCache>
                <c:ptCount val="7"/>
                <c:pt idx="0">
                  <c:v> iron ore (5%) </c:v>
                </c:pt>
                <c:pt idx="1">
                  <c:v> manga-
nese (3%) </c:v>
                </c:pt>
                <c:pt idx="2">
                  <c:v> chromium
(5%) </c:v>
                </c:pt>
                <c:pt idx="3">
                  <c:v> coal 
(4%) </c:v>
                </c:pt>
                <c:pt idx="4">
                  <c:v> gold 
(6%) </c:v>
                </c:pt>
                <c:pt idx="5">
                  <c:v> platinum
 (11%) </c:v>
                </c:pt>
                <c:pt idx="6">
                  <c:v> steel 
(2%) </c:v>
                </c:pt>
              </c:strCache>
            </c:strRef>
          </c:cat>
          <c:val>
            <c:numRef>
              <c:f>'14. Mining export prices'!$D$9:$D$15</c:f>
              <c:numCache>
                <c:formatCode>_-* #\ ##0_-;\-* #\ ##0_-;_-* "-"??_-;_-@_-</c:formatCode>
                <c:ptCount val="7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2834-47E7-A045-DFF49D348FF8}"/>
            </c:ext>
          </c:extLst>
        </c:ser>
        <c:ser>
          <c:idx val="6"/>
          <c:order val="6"/>
          <c:tx>
            <c:strRef>
              <c:f>'14. Mining export prices'!$H$8</c:f>
              <c:strCache>
                <c:ptCount val="1"/>
                <c:pt idx="0">
                  <c:v> 2020 </c:v>
                </c:pt>
              </c:strCache>
            </c:strRef>
          </c:tx>
          <c:spPr>
            <a:solidFill>
              <a:srgbClr val="4BACC6">
                <a:lumMod val="75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'14. Mining export prices'!$A$9:$A$15</c:f>
              <c:strCache>
                <c:ptCount val="7"/>
                <c:pt idx="0">
                  <c:v> iron ore (5%) </c:v>
                </c:pt>
                <c:pt idx="1">
                  <c:v> manga-
nese (3%) </c:v>
                </c:pt>
                <c:pt idx="2">
                  <c:v> chromium
(5%) </c:v>
                </c:pt>
                <c:pt idx="3">
                  <c:v> coal 
(4%) </c:v>
                </c:pt>
                <c:pt idx="4">
                  <c:v> gold 
(6%) </c:v>
                </c:pt>
                <c:pt idx="5">
                  <c:v> platinum
 (11%) </c:v>
                </c:pt>
                <c:pt idx="6">
                  <c:v> steel 
(2%) </c:v>
                </c:pt>
              </c:strCache>
            </c:strRef>
          </c:cat>
          <c:val>
            <c:numRef>
              <c:f>'14. Mining export prices'!$H$9:$H$15</c:f>
              <c:numCache>
                <c:formatCode>_-* #\ ##0_-;\-* #\ ##0_-;_-* "-"??_-;_-@_-</c:formatCode>
                <c:ptCount val="7"/>
                <c:pt idx="0">
                  <c:v>122.14519886685483</c:v>
                </c:pt>
                <c:pt idx="1">
                  <c:v>89.4590607737277</c:v>
                </c:pt>
                <c:pt idx="2">
                  <c:v>100.16776992673113</c:v>
                </c:pt>
                <c:pt idx="3">
                  <c:v>91.001235947307322</c:v>
                </c:pt>
                <c:pt idx="4">
                  <c:v>139.3906318684181</c:v>
                </c:pt>
                <c:pt idx="5">
                  <c:v>194.85666891014338</c:v>
                </c:pt>
                <c:pt idx="6">
                  <c:v>111.19366748138411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834-47E7-A045-DFF49D348FF8}"/>
            </c:ext>
          </c:extLst>
        </c:ser>
        <c:ser>
          <c:idx val="10"/>
          <c:order val="10"/>
          <c:tx>
            <c:strRef>
              <c:f>'14. Mining export prices'!$L$8</c:f>
              <c:strCache>
                <c:ptCount val="1"/>
                <c:pt idx="0">
                  <c:v> 2021 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  <a:effectLst/>
          </c:spPr>
          <c:invertIfNegative val="0"/>
          <c:cat>
            <c:strRef>
              <c:f>'14. Mining export prices'!$A$9:$A$15</c:f>
              <c:strCache>
                <c:ptCount val="7"/>
                <c:pt idx="0">
                  <c:v> iron ore (5%) </c:v>
                </c:pt>
                <c:pt idx="1">
                  <c:v> manga-
nese (3%) </c:v>
                </c:pt>
                <c:pt idx="2">
                  <c:v> chromium
(5%) </c:v>
                </c:pt>
                <c:pt idx="3">
                  <c:v> coal 
(4%) </c:v>
                </c:pt>
                <c:pt idx="4">
                  <c:v> gold 
(6%) </c:v>
                </c:pt>
                <c:pt idx="5">
                  <c:v> platinum
 (11%) </c:v>
                </c:pt>
                <c:pt idx="6">
                  <c:v> steel 
(2%) </c:v>
                </c:pt>
              </c:strCache>
            </c:strRef>
          </c:cat>
          <c:val>
            <c:numRef>
              <c:f>'14. Mining export prices'!$L$9:$L$15</c:f>
              <c:numCache>
                <c:formatCode>_-* #\ ##0_-;\-* #\ ##0_-;_-* "-"??_-;_-@_-</c:formatCode>
                <c:ptCount val="7"/>
                <c:pt idx="0">
                  <c:v>147.56544251522146</c:v>
                </c:pt>
                <c:pt idx="1">
                  <c:v>76.305675731013906</c:v>
                </c:pt>
                <c:pt idx="2">
                  <c:v>100.5211797363873</c:v>
                </c:pt>
                <c:pt idx="3">
                  <c:v>175.96875059002008</c:v>
                </c:pt>
                <c:pt idx="4">
                  <c:v>114.80288934863869</c:v>
                </c:pt>
                <c:pt idx="5">
                  <c:v>266.25648777064004</c:v>
                </c:pt>
                <c:pt idx="6">
                  <c:v>137.27244623016315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2834-47E7-A045-DFF49D348FF8}"/>
            </c:ext>
          </c:extLst>
        </c:ser>
        <c:ser>
          <c:idx val="14"/>
          <c:order val="14"/>
          <c:tx>
            <c:strRef>
              <c:f>'14. Mining export prices'!$P$8</c:f>
              <c:strCache>
                <c:ptCount val="1"/>
                <c:pt idx="0">
                  <c:v> 2022 </c:v>
                </c:pt>
              </c:strCache>
            </c:strRef>
          </c:tx>
          <c:spPr>
            <a:solidFill>
              <a:srgbClr val="4BACC6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'14. Mining export prices'!$A$9:$A$15</c:f>
              <c:strCache>
                <c:ptCount val="7"/>
                <c:pt idx="0">
                  <c:v> iron ore (5%) </c:v>
                </c:pt>
                <c:pt idx="1">
                  <c:v> manga-
nese (3%) </c:v>
                </c:pt>
                <c:pt idx="2">
                  <c:v> chromium
(5%) </c:v>
                </c:pt>
                <c:pt idx="3">
                  <c:v> coal 
(4%) </c:v>
                </c:pt>
                <c:pt idx="4">
                  <c:v> gold 
(6%) </c:v>
                </c:pt>
                <c:pt idx="5">
                  <c:v> platinum
 (11%) </c:v>
                </c:pt>
                <c:pt idx="6">
                  <c:v> steel 
(2%) </c:v>
                </c:pt>
              </c:strCache>
            </c:strRef>
          </c:cat>
          <c:val>
            <c:numRef>
              <c:f>'14. Mining export prices'!$P$9:$P$15</c:f>
              <c:numCache>
                <c:formatCode>_-* #\ ##0_-;\-* #\ ##0_-;_-* "-"??_-;_-@_-</c:formatCode>
                <c:ptCount val="7"/>
                <c:pt idx="0">
                  <c:v>93.748205986698053</c:v>
                </c:pt>
                <c:pt idx="1">
                  <c:v>95.55659471588163</c:v>
                </c:pt>
                <c:pt idx="2">
                  <c:v>149.97395622355688</c:v>
                </c:pt>
                <c:pt idx="3">
                  <c:v>394.05935798993289</c:v>
                </c:pt>
                <c:pt idx="4">
                  <c:v>121.51171025033956</c:v>
                </c:pt>
                <c:pt idx="5">
                  <c:v>242.40737753054856</c:v>
                </c:pt>
                <c:pt idx="6">
                  <c:v>115.54293014675775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2834-47E7-A045-DFF49D348FF8}"/>
            </c:ext>
          </c:extLst>
        </c:ser>
        <c:ser>
          <c:idx val="18"/>
          <c:order val="18"/>
          <c:tx>
            <c:strRef>
              <c:f>'14. Mining export prices'!$T$8</c:f>
              <c:strCache>
                <c:ptCount val="1"/>
                <c:pt idx="0">
                  <c:v> 2023 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'14. Mining export prices'!$A$9:$A$15</c:f>
              <c:strCache>
                <c:ptCount val="7"/>
                <c:pt idx="0">
                  <c:v> iron ore (5%) </c:v>
                </c:pt>
                <c:pt idx="1">
                  <c:v> manga-
nese (3%) </c:v>
                </c:pt>
                <c:pt idx="2">
                  <c:v> chromium
(5%) </c:v>
                </c:pt>
                <c:pt idx="3">
                  <c:v> coal 
(4%) </c:v>
                </c:pt>
                <c:pt idx="4">
                  <c:v> gold 
(6%) </c:v>
                </c:pt>
                <c:pt idx="5">
                  <c:v> platinum
 (11%) </c:v>
                </c:pt>
                <c:pt idx="6">
                  <c:v> steel 
(2%) </c:v>
                </c:pt>
              </c:strCache>
            </c:strRef>
          </c:cat>
          <c:val>
            <c:numRef>
              <c:f>'14. Mining export prices'!$T$9:$T$15</c:f>
              <c:numCache>
                <c:formatCode>_-* #\ ##0_-;\-* #\ ##0_-;_-* "-"??_-;_-@_-</c:formatCode>
                <c:ptCount val="7"/>
                <c:pt idx="0">
                  <c:v>118.29273256241409</c:v>
                </c:pt>
                <c:pt idx="1">
                  <c:v>75.757769625998733</c:v>
                </c:pt>
                <c:pt idx="2">
                  <c:v>182.80229858880935</c:v>
                </c:pt>
                <c:pt idx="3">
                  <c:v>164.80932803805305</c:v>
                </c:pt>
                <c:pt idx="4">
                  <c:v>140.33699276669523</c:v>
                </c:pt>
                <c:pt idx="5">
                  <c:v>148.24898800789961</c:v>
                </c:pt>
                <c:pt idx="6">
                  <c:v>145.11653917439688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2834-47E7-A045-DFF49D348FF8}"/>
            </c:ext>
          </c:extLst>
        </c:ser>
        <c:ser>
          <c:idx val="22"/>
          <c:order val="22"/>
          <c:tx>
            <c:strRef>
              <c:f>'14. Mining export prices'!$X$8</c:f>
              <c:strCache>
                <c:ptCount val="1"/>
                <c:pt idx="0">
                  <c:v> 2024 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'14. Mining export prices'!$A$9:$A$15</c:f>
              <c:strCache>
                <c:ptCount val="7"/>
                <c:pt idx="0">
                  <c:v> iron ore (5%) </c:v>
                </c:pt>
                <c:pt idx="1">
                  <c:v> manga-
nese (3%) </c:v>
                </c:pt>
                <c:pt idx="2">
                  <c:v> chromium
(5%) </c:v>
                </c:pt>
                <c:pt idx="3">
                  <c:v> coal 
(4%) </c:v>
                </c:pt>
                <c:pt idx="4">
                  <c:v> gold 
(6%) </c:v>
                </c:pt>
                <c:pt idx="5">
                  <c:v> platinum
 (11%) </c:v>
                </c:pt>
                <c:pt idx="6">
                  <c:v> steel 
(2%) </c:v>
                </c:pt>
              </c:strCache>
            </c:strRef>
          </c:cat>
          <c:val>
            <c:numRef>
              <c:f>'14. Mining export prices'!$X$9:$X$15</c:f>
              <c:numCache>
                <c:formatCode>_-* #\ ##0_-;\-* #\ ##0_-;_-* "-"??_-;_-@_-</c:formatCode>
                <c:ptCount val="7"/>
                <c:pt idx="0">
                  <c:v>91.379469789722421</c:v>
                </c:pt>
                <c:pt idx="1">
                  <c:v>88.456518133930231</c:v>
                </c:pt>
                <c:pt idx="2">
                  <c:v>176.31075346378788</c:v>
                </c:pt>
                <c:pt idx="3">
                  <c:v>165.75116708874003</c:v>
                </c:pt>
                <c:pt idx="4">
                  <c:v>163.52222948857238</c:v>
                </c:pt>
                <c:pt idx="5">
                  <c:v>100.36224545901827</c:v>
                </c:pt>
                <c:pt idx="6">
                  <c:v>129.5977051121767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5-2834-47E7-A045-DFF49D348FF8}"/>
            </c:ext>
          </c:extLst>
        </c:ser>
        <c:ser>
          <c:idx val="26"/>
          <c:order val="26"/>
          <c:tx>
            <c:strRef>
              <c:f>'14. Mining export prices'!$AB$8</c:f>
              <c:strCache>
                <c:ptCount val="1"/>
                <c:pt idx="0">
                  <c:v> 2025 </c:v>
                </c:pt>
              </c:strCache>
            </c:strRef>
          </c:tx>
          <c:spPr>
            <a:solidFill>
              <a:srgbClr val="1F497D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'14. Mining export prices'!$A$9:$A$15</c:f>
              <c:strCache>
                <c:ptCount val="7"/>
                <c:pt idx="0">
                  <c:v> iron ore (5%) </c:v>
                </c:pt>
                <c:pt idx="1">
                  <c:v> manga-
nese (3%) </c:v>
                </c:pt>
                <c:pt idx="2">
                  <c:v> chromium
(5%) </c:v>
                </c:pt>
                <c:pt idx="3">
                  <c:v> coal 
(4%) </c:v>
                </c:pt>
                <c:pt idx="4">
                  <c:v> gold 
(6%) </c:v>
                </c:pt>
                <c:pt idx="5">
                  <c:v> platinum
 (11%) </c:v>
                </c:pt>
                <c:pt idx="6">
                  <c:v> steel 
(2%) </c:v>
                </c:pt>
              </c:strCache>
            </c:strRef>
          </c:cat>
          <c:val>
            <c:numRef>
              <c:f>'14. Mining export prices'!$AB$9:$AB$15</c:f>
              <c:numCache>
                <c:formatCode>_-* #\ ##0_-;\-* #\ ##0_-;_-* "-"??_-;_-@_-</c:formatCode>
                <c:ptCount val="7"/>
                <c:pt idx="0">
                  <c:v>89.641644042459745</c:v>
                </c:pt>
                <c:pt idx="1">
                  <c:v>65.937229856162688</c:v>
                </c:pt>
                <c:pt idx="2">
                  <c:v>164.55366090309587</c:v>
                </c:pt>
                <c:pt idx="3">
                  <c:v>130.15419722538303</c:v>
                </c:pt>
                <c:pt idx="4">
                  <c:v>215.01676082495459</c:v>
                </c:pt>
                <c:pt idx="5">
                  <c:v>142.55707792051621</c:v>
                </c:pt>
                <c:pt idx="6">
                  <c:v>91.112043805394066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34-47E7-A045-DFF49D348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'14. Mining export prices'!$B$8</c15:sqref>
                        </c15:formulaRef>
                      </c:ext>
                    </c:extLst>
                    <c:strCache>
                      <c:ptCount val="1"/>
                      <c:pt idx="0">
                        <c:v> 2019 </c:v>
                      </c:pt>
                    </c:strCache>
                  </c:strRef>
                </c:tx>
                <c:spPr>
                  <a:solidFill>
                    <a:schemeClr val="accent1">
                      <a:lumMod val="50000"/>
                    </a:schemeClr>
                  </a:solidFill>
                  <a:ln w="3175"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'14. Mining export prices'!$B$9:$B$15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84.14886792743998</c:v>
                      </c:pt>
                      <c:pt idx="1">
                        <c:v>116.74285620657518</c:v>
                      </c:pt>
                      <c:pt idx="2">
                        <c:v>101.3033325439086</c:v>
                      </c:pt>
                      <c:pt idx="3">
                        <c:v>115.48780909508271</c:v>
                      </c:pt>
                      <c:pt idx="4">
                        <c:v>86.277239077973746</c:v>
                      </c:pt>
                      <c:pt idx="5">
                        <c:v>115.04472424575636</c:v>
                      </c:pt>
                      <c:pt idx="6">
                        <c:v>106.51576354902166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2834-47E7-A045-DFF49D348F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prices'!$C$8</c15:sqref>
                        </c15:formulaRef>
                      </c:ext>
                    </c:extLst>
                    <c:strCache>
                      <c:ptCount val="1"/>
                      <c:pt idx="0">
                        <c:v> 2019 </c:v>
                      </c:pt>
                    </c:strCache>
                  </c:strRef>
                </c:tx>
                <c:spPr>
                  <a:solidFill>
                    <a:srgbClr val="5B9BD5">
                      <a:lumMod val="40000"/>
                      <a:lumOff val="60000"/>
                    </a:srgbClr>
                  </a:solidFill>
                  <a:ln w="3175"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prices'!$C$9:$C$15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93.726093811253335</c:v>
                      </c:pt>
                      <c:pt idx="1">
                        <c:v>115.82608330548551</c:v>
                      </c:pt>
                      <c:pt idx="2">
                        <c:v>106.01787135121286</c:v>
                      </c:pt>
                      <c:pt idx="3">
                        <c:v>97.32122007554355</c:v>
                      </c:pt>
                      <c:pt idx="4">
                        <c:v>87.030412170516328</c:v>
                      </c:pt>
                      <c:pt idx="5">
                        <c:v>114.62703654496113</c:v>
                      </c:pt>
                      <c:pt idx="6">
                        <c:v>109.57370787480325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834-47E7-A045-DFF49D348F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prices'!$E$8</c15:sqref>
                        </c15:formulaRef>
                      </c:ext>
                    </c:extLst>
                    <c:strCache>
                      <c:ptCount val="1"/>
                      <c:pt idx="0">
                        <c:v> 2019 </c:v>
                      </c:pt>
                    </c:strCache>
                  </c:strRef>
                </c:tx>
                <c:spPr>
                  <a:solidFill>
                    <a:srgbClr val="4F81BD">
                      <a:lumMod val="75000"/>
                    </a:srgbClr>
                  </a:solidFill>
                  <a:ln>
                    <a:solidFill>
                      <a:srgbClr val="4F81BD">
                        <a:lumMod val="75000"/>
                      </a:srgbClr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prices'!$E$9:$E$15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90.961795011931684</c:v>
                      </c:pt>
                      <c:pt idx="1">
                        <c:v>78.978286417002579</c:v>
                      </c:pt>
                      <c:pt idx="2">
                        <c:v>94.532431248172443</c:v>
                      </c:pt>
                      <c:pt idx="3">
                        <c:v>117.70854511208806</c:v>
                      </c:pt>
                      <c:pt idx="4">
                        <c:v>102.17596800762774</c:v>
                      </c:pt>
                      <c:pt idx="5">
                        <c:v>137.78352756796869</c:v>
                      </c:pt>
                      <c:pt idx="6">
                        <c:v>94.302262050017873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834-47E7-A045-DFF49D348FF8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prices'!$F$8</c15:sqref>
                        </c15:formulaRef>
                      </c:ext>
                    </c:extLst>
                    <c:strCache>
                      <c:ptCount val="1"/>
                      <c:pt idx="0">
                        <c:v> 2020 </c:v>
                      </c:pt>
                    </c:strCache>
                  </c:strRef>
                </c:tx>
                <c:spPr>
                  <a:solidFill>
                    <a:schemeClr val="accent1">
                      <a:tint val="54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prices'!$F$9:$F$15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92.544113606473218</c:v>
                      </c:pt>
                      <c:pt idx="1">
                        <c:v>81.221609086579321</c:v>
                      </c:pt>
                      <c:pt idx="2">
                        <c:v>88.397149122595266</c:v>
                      </c:pt>
                      <c:pt idx="3">
                        <c:v>112.23955899472622</c:v>
                      </c:pt>
                      <c:pt idx="4">
                        <c:v>112.69390515951791</c:v>
                      </c:pt>
                      <c:pt idx="5">
                        <c:v>159.90130381547206</c:v>
                      </c:pt>
                      <c:pt idx="6">
                        <c:v>101.23099077407707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834-47E7-A045-DFF49D348FF8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prices'!$G$8</c15:sqref>
                        </c15:formulaRef>
                      </c:ext>
                    </c:extLst>
                    <c:strCache>
                      <c:ptCount val="1"/>
                      <c:pt idx="0">
                        <c:v> 2020 </c:v>
                      </c:pt>
                    </c:strCache>
                  </c:strRef>
                </c:tx>
                <c:spPr>
                  <a:solidFill>
                    <a:schemeClr val="accent1">
                      <a:shade val="60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prices'!$G$9:$G$15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112.48150774635816</c:v>
                      </c:pt>
                      <c:pt idx="1">
                        <c:v>109.38629015977297</c:v>
                      </c:pt>
                      <c:pt idx="2">
                        <c:v>104.26165376961147</c:v>
                      </c:pt>
                      <c:pt idx="3">
                        <c:v>92.723539902931691</c:v>
                      </c:pt>
                      <c:pt idx="4">
                        <c:v>135.48460196597154</c:v>
                      </c:pt>
                      <c:pt idx="5">
                        <c:v>194.87464568887856</c:v>
                      </c:pt>
                      <c:pt idx="6">
                        <c:v>119.45412966667269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834-47E7-A045-DFF49D348FF8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prices'!$I$8</c15:sqref>
                        </c15:formulaRef>
                      </c:ext>
                    </c:extLst>
                    <c:strCache>
                      <c:ptCount val="1"/>
                      <c:pt idx="0">
                        <c:v> 2020 </c:v>
                      </c:pt>
                    </c:strCache>
                  </c:strRef>
                </c:tx>
                <c:spPr>
                  <a:solidFill>
                    <a:schemeClr val="accent1">
                      <a:shade val="76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prices'!$I$9:$I$15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135.42683986409872</c:v>
                      </c:pt>
                      <c:pt idx="1">
                        <c:v>77.521119841326552</c:v>
                      </c:pt>
                      <c:pt idx="2">
                        <c:v>95.668729161305322</c:v>
                      </c:pt>
                      <c:pt idx="3">
                        <c:v>98.455800594549075</c:v>
                      </c:pt>
                      <c:pt idx="4">
                        <c:v>132.74760969019266</c:v>
                      </c:pt>
                      <c:pt idx="5">
                        <c:v>230.7987260997802</c:v>
                      </c:pt>
                      <c:pt idx="6">
                        <c:v>112.94460477867605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834-47E7-A045-DFF49D348FF8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prices'!$J$8</c15:sqref>
                        </c15:formulaRef>
                      </c:ext>
                    </c:extLst>
                    <c:strCache>
                      <c:ptCount val="1"/>
                      <c:pt idx="0">
                        <c:v> 2021 </c:v>
                      </c:pt>
                    </c:strCache>
                  </c:strRef>
                </c:tx>
                <c:spPr>
                  <a:solidFill>
                    <a:schemeClr val="accent1">
                      <a:shade val="82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prices'!$J$9:$J$15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171.2140403378163</c:v>
                      </c:pt>
                      <c:pt idx="1">
                        <c:v>77.550515733316487</c:v>
                      </c:pt>
                      <c:pt idx="2">
                        <c:v>98.700090513259553</c:v>
                      </c:pt>
                      <c:pt idx="3">
                        <c:v>113.98205541368966</c:v>
                      </c:pt>
                      <c:pt idx="4">
                        <c:v>118.9300375516239</c:v>
                      </c:pt>
                      <c:pt idx="5">
                        <c:v>228.48561059929668</c:v>
                      </c:pt>
                      <c:pt idx="6">
                        <c:v>108.79852492877637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834-47E7-A045-DFF49D348FF8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prices'!$K$8</c15:sqref>
                        </c15:formulaRef>
                      </c:ext>
                    </c:extLst>
                    <c:strCache>
                      <c:ptCount val="1"/>
                      <c:pt idx="0">
                        <c:v> 2021 </c:v>
                      </c:pt>
                    </c:strCache>
                  </c:strRef>
                </c:tx>
                <c:spPr>
                  <a:solidFill>
                    <a:schemeClr val="accent1">
                      <a:shade val="88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prices'!$K$9:$K$15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156.05875712377483</c:v>
                      </c:pt>
                      <c:pt idx="1">
                        <c:v>74.271071301889364</c:v>
                      </c:pt>
                      <c:pt idx="2">
                        <c:v>96.809372647555463</c:v>
                      </c:pt>
                      <c:pt idx="3">
                        <c:v>127.02574551208336</c:v>
                      </c:pt>
                      <c:pt idx="4">
                        <c:v>114.85270323699702</c:v>
                      </c:pt>
                      <c:pt idx="5">
                        <c:v>290.7438985407087</c:v>
                      </c:pt>
                      <c:pt idx="6">
                        <c:v>126.50325562895519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834-47E7-A045-DFF49D348FF8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prices'!$M$8</c15:sqref>
                        </c15:formulaRef>
                      </c:ext>
                    </c:extLst>
                    <c:strCache>
                      <c:ptCount val="1"/>
                      <c:pt idx="0">
                        <c:v> 2021 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prices'!$M$9:$M$15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110.01665232669282</c:v>
                      </c:pt>
                      <c:pt idx="1">
                        <c:v>74.889100309605567</c:v>
                      </c:pt>
                      <c:pt idx="2">
                        <c:v>104.11220061596416</c:v>
                      </c:pt>
                      <c:pt idx="3">
                        <c:v>220.30585369164001</c:v>
                      </c:pt>
                      <c:pt idx="4">
                        <c:v>120.34586266360792</c:v>
                      </c:pt>
                      <c:pt idx="5">
                        <c:v>244.49114747677768</c:v>
                      </c:pt>
                      <c:pt idx="6">
                        <c:v>150.25096107360088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834-47E7-A045-DFF49D348FF8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prices'!$N$8</c15:sqref>
                        </c15:formulaRef>
                      </c:ext>
                    </c:extLst>
                    <c:strCache>
                      <c:ptCount val="1"/>
                      <c:pt idx="0">
                        <c:v> 2022 </c:v>
                      </c:pt>
                    </c:strCache>
                  </c:strRef>
                </c:tx>
                <c:spPr>
                  <a:solidFill>
                    <a:schemeClr val="accent1">
                      <a:tint val="9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prices'!$N$9:$N$15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129.86239938967665</c:v>
                      </c:pt>
                      <c:pt idx="1">
                        <c:v>82.490722107172004</c:v>
                      </c:pt>
                      <c:pt idx="2">
                        <c:v>103.90378068493904</c:v>
                      </c:pt>
                      <c:pt idx="3">
                        <c:v>274.16549266970651</c:v>
                      </c:pt>
                      <c:pt idx="4">
                        <c:v>122.12775247649807</c:v>
                      </c:pt>
                      <c:pt idx="5">
                        <c:v>244.31701408024117</c:v>
                      </c:pt>
                      <c:pt idx="6">
                        <c:v>143.56419421387375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834-47E7-A045-DFF49D348FF8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prices'!$O$8</c15:sqref>
                        </c15:formulaRef>
                      </c:ext>
                    </c:extLst>
                    <c:strCache>
                      <c:ptCount val="1"/>
                      <c:pt idx="0">
                        <c:v> 2022 </c:v>
                      </c:pt>
                    </c:strCache>
                  </c:strRef>
                </c:tx>
                <c:spPr>
                  <a:solidFill>
                    <a:schemeClr val="accent1">
                      <a:tint val="89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prices'!$O$9:$O$15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119.05614325863223</c:v>
                      </c:pt>
                      <c:pt idx="1">
                        <c:v>93.350260384608632</c:v>
                      </c:pt>
                      <c:pt idx="2">
                        <c:v>139.33000974045987</c:v>
                      </c:pt>
                      <c:pt idx="3">
                        <c:v>377.24049020413332</c:v>
                      </c:pt>
                      <c:pt idx="4">
                        <c:v>121.70612916686578</c:v>
                      </c:pt>
                      <c:pt idx="5">
                        <c:v>255.02978929642271</c:v>
                      </c:pt>
                      <c:pt idx="6">
                        <c:v>154.07743949063607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834-47E7-A045-DFF49D348FF8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prices'!$Q$8</c15:sqref>
                        </c15:formulaRef>
                      </c:ext>
                    </c:extLst>
                    <c:strCache>
                      <c:ptCount val="1"/>
                      <c:pt idx="0">
                        <c:v> 2022 </c:v>
                      </c:pt>
                    </c:strCache>
                  </c:strRef>
                </c:tx>
                <c:spPr>
                  <a:solidFill>
                    <a:schemeClr val="accent1">
                      <a:tint val="77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prices'!$Q$9:$Q$15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104.07998209769593</c:v>
                      </c:pt>
                      <c:pt idx="1">
                        <c:v>74.285207934299308</c:v>
                      </c:pt>
                      <c:pt idx="2">
                        <c:v>139.88963044036669</c:v>
                      </c:pt>
                      <c:pt idx="3">
                        <c:v>350.06472588684454</c:v>
                      </c:pt>
                      <c:pt idx="4">
                        <c:v>121.28545651590655</c:v>
                      </c:pt>
                      <c:pt idx="5">
                        <c:v>221.66788837183128</c:v>
                      </c:pt>
                      <c:pt idx="6">
                        <c:v>134.90156201134141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834-47E7-A045-DFF49D348FF8}"/>
                  </c:ext>
                </c:extLst>
              </c15:ser>
            </c15:filteredBarSeries>
            <c15:filteredBa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prices'!$R$8</c15:sqref>
                        </c15:formulaRef>
                      </c:ext>
                    </c:extLst>
                    <c:strCache>
                      <c:ptCount val="1"/>
                      <c:pt idx="0">
                        <c:v> 2023 </c:v>
                      </c:pt>
                    </c:strCache>
                  </c:strRef>
                </c:tx>
                <c:spPr>
                  <a:solidFill>
                    <a:schemeClr val="accent1">
                      <a:tint val="71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prices'!$R$9:$R$15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125.70970787356208</c:v>
                      </c:pt>
                      <c:pt idx="1">
                        <c:v>85.98087791545322</c:v>
                      </c:pt>
                      <c:pt idx="2">
                        <c:v>165.47233451046398</c:v>
                      </c:pt>
                      <c:pt idx="3">
                        <c:v>253.65247534853279</c:v>
                      </c:pt>
                      <c:pt idx="4">
                        <c:v>133.81468315146151</c:v>
                      </c:pt>
                      <c:pt idx="5">
                        <c:v>209.51241597754841</c:v>
                      </c:pt>
                      <c:pt idx="6">
                        <c:v>121.35046316938161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834-47E7-A045-DFF49D348FF8}"/>
                  </c:ext>
                </c:extLst>
              </c15:ser>
            </c15:filteredBarSeries>
            <c15:filteredBa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prices'!$S$8</c15:sqref>
                        </c15:formulaRef>
                      </c:ext>
                    </c:extLst>
                    <c:strCache>
                      <c:ptCount val="1"/>
                      <c:pt idx="0">
                        <c:v> 2023 </c:v>
                      </c:pt>
                    </c:strCache>
                  </c:strRef>
                </c:tx>
                <c:spPr>
                  <a:solidFill>
                    <a:schemeClr val="accent1">
                      <a:tint val="65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prices'!$S$9:$S$15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114.80389069635825</c:v>
                      </c:pt>
                      <c:pt idx="1">
                        <c:v>87.568160798571654</c:v>
                      </c:pt>
                      <c:pt idx="2">
                        <c:v>184.97064859498954</c:v>
                      </c:pt>
                      <c:pt idx="3">
                        <c:v>195.56738064732664</c:v>
                      </c:pt>
                      <c:pt idx="4">
                        <c:v>144.72972372336906</c:v>
                      </c:pt>
                      <c:pt idx="5">
                        <c:v>187.97712842921706</c:v>
                      </c:pt>
                      <c:pt idx="6">
                        <c:v>150.82492446270791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2834-47E7-A045-DFF49D348FF8}"/>
                  </c:ext>
                </c:extLst>
              </c15:ser>
            </c15:filteredBarSeries>
            <c15:filteredBa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prices'!$U$8</c15:sqref>
                        </c15:formulaRef>
                      </c:ext>
                    </c:extLst>
                    <c:strCache>
                      <c:ptCount val="1"/>
                      <c:pt idx="0">
                        <c:v> 2023 </c:v>
                      </c:pt>
                    </c:strCache>
                  </c:strRef>
                </c:tx>
                <c:spPr>
                  <a:solidFill>
                    <a:schemeClr val="accent1">
                      <a:tint val="54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prices'!$U$9:$U$15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129.39984479643795</c:v>
                      </c:pt>
                      <c:pt idx="1">
                        <c:v>74.317286296129865</c:v>
                      </c:pt>
                      <c:pt idx="2">
                        <c:v>187.18433505884889</c:v>
                      </c:pt>
                      <c:pt idx="3">
                        <c:v>183.79075160390511</c:v>
                      </c:pt>
                      <c:pt idx="4">
                        <c:v>141.59606184675627</c:v>
                      </c:pt>
                      <c:pt idx="5">
                        <c:v>121.38252918061897</c:v>
                      </c:pt>
                      <c:pt idx="6">
                        <c:v>141.28708178394086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2834-47E7-A045-DFF49D348FF8}"/>
                  </c:ext>
                </c:extLst>
              </c15:ser>
            </c15:filteredBarSeries>
            <c15:filteredBa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prices'!$V$8</c15:sqref>
                        </c15:formulaRef>
                      </c:ext>
                    </c:extLst>
                    <c:strCache>
                      <c:ptCount val="1"/>
                      <c:pt idx="0">
                        <c:v> 2024 </c:v>
                      </c:pt>
                    </c:strCache>
                  </c:strRef>
                </c:tx>
                <c:spPr>
                  <a:solidFill>
                    <a:schemeClr val="accent1">
                      <a:tint val="4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prices'!$V$9:$V$15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117.7796840774807</c:v>
                      </c:pt>
                      <c:pt idx="1">
                        <c:v>69.457741413616418</c:v>
                      </c:pt>
                      <c:pt idx="2">
                        <c:v>176.47365341988086</c:v>
                      </c:pt>
                      <c:pt idx="3">
                        <c:v>157.08663498362577</c:v>
                      </c:pt>
                      <c:pt idx="4">
                        <c:v>146.80560842748099</c:v>
                      </c:pt>
                      <c:pt idx="5">
                        <c:v>135.8876684421603</c:v>
                      </c:pt>
                      <c:pt idx="6">
                        <c:v>129.44276117483668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2834-47E7-A045-DFF49D348FF8}"/>
                  </c:ext>
                </c:extLst>
              </c15:ser>
            </c15:filteredBarSeries>
            <c15:filteredBa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prices'!$W$8</c15:sqref>
                        </c15:formulaRef>
                      </c:ext>
                    </c:extLst>
                    <c:strCache>
                      <c:ptCount val="1"/>
                      <c:pt idx="0">
                        <c:v> 2024 </c:v>
                      </c:pt>
                    </c:strCache>
                  </c:strRef>
                </c:tx>
                <c:spPr>
                  <a:solidFill>
                    <a:schemeClr val="accent1">
                      <a:tint val="42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prices'!$W$9:$W$15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106.16260061587201</c:v>
                      </c:pt>
                      <c:pt idx="1">
                        <c:v>89.97173002282095</c:v>
                      </c:pt>
                      <c:pt idx="2">
                        <c:v>185.30552751167136</c:v>
                      </c:pt>
                      <c:pt idx="3">
                        <c:v>166.47464328176434</c:v>
                      </c:pt>
                      <c:pt idx="4">
                        <c:v>162.4218553306934</c:v>
                      </c:pt>
                      <c:pt idx="5">
                        <c:v>135.55208533239079</c:v>
                      </c:pt>
                      <c:pt idx="6">
                        <c:v>138.89666685677625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2834-47E7-A045-DFF49D348FF8}"/>
                  </c:ext>
                </c:extLst>
              </c15:ser>
            </c15:filteredBarSeries>
            <c15:filteredBa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prices'!$Y$8</c15:sqref>
                        </c15:formulaRef>
                      </c:ext>
                    </c:extLst>
                    <c:strCache>
                      <c:ptCount val="1"/>
                      <c:pt idx="0">
                        <c:v> 2024 </c:v>
                      </c:pt>
                    </c:strCache>
                  </c:strRef>
                </c:tx>
                <c:spPr>
                  <a:solidFill>
                    <a:schemeClr val="accent1">
                      <a:tint val="36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prices'!$Y$9:$Y$15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92.931762665697889</c:v>
                      </c:pt>
                      <c:pt idx="1">
                        <c:v>69.043448389135946</c:v>
                      </c:pt>
                      <c:pt idx="2">
                        <c:v>165.71786444500677</c:v>
                      </c:pt>
                      <c:pt idx="3">
                        <c:v>158.41544518116254</c:v>
                      </c:pt>
                      <c:pt idx="4">
                        <c:v>176.44008663498269</c:v>
                      </c:pt>
                      <c:pt idx="5">
                        <c:v>132.28193856111437</c:v>
                      </c:pt>
                      <c:pt idx="6">
                        <c:v>119.21553406093624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2834-47E7-A045-DFF49D348FF8}"/>
                  </c:ext>
                </c:extLst>
              </c15:ser>
            </c15:filteredBarSeries>
            <c15:filteredBa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prices'!$Z$8</c15:sqref>
                        </c15:formulaRef>
                      </c:ext>
                    </c:extLst>
                    <c:strCache>
                      <c:ptCount val="1"/>
                      <c:pt idx="0">
                        <c:v> 2025 </c:v>
                      </c:pt>
                    </c:strCache>
                  </c:strRef>
                </c:tx>
                <c:spPr>
                  <a:solidFill>
                    <a:schemeClr val="accent1">
                      <a:tint val="36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prices'!$Z$9:$Z$15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97.817224687757772</c:v>
                      </c:pt>
                      <c:pt idx="1">
                        <c:v>78.745771558985112</c:v>
                      </c:pt>
                      <c:pt idx="2">
                        <c:v>147.04081901826308</c:v>
                      </c:pt>
                      <c:pt idx="3">
                        <c:v>141.77706168408594</c:v>
                      </c:pt>
                      <c:pt idx="4">
                        <c:v>191.36642057334819</c:v>
                      </c:pt>
                      <c:pt idx="5">
                        <c:v>116.8482124809191</c:v>
                      </c:pt>
                      <c:pt idx="6">
                        <c:v>115.18396114939409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2834-47E7-A045-DFF49D348FF8}"/>
                  </c:ext>
                </c:extLst>
              </c15:ser>
            </c15:filteredBarSeries>
            <c15:filteredBa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prices'!$AA$8</c15:sqref>
                        </c15:formulaRef>
                      </c:ext>
                    </c:extLst>
                    <c:strCache>
                      <c:ptCount val="1"/>
                      <c:pt idx="0">
                        <c:v> 2025 </c:v>
                      </c:pt>
                    </c:strCache>
                  </c:strRef>
                </c:tx>
                <c:spPr>
                  <a:solidFill>
                    <a:schemeClr val="accent1">
                      <a:tint val="36000"/>
                    </a:schemeClr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prices'!$A$9:$A$15</c15:sqref>
                        </c15:formulaRef>
                      </c:ext>
                    </c:extLst>
                    <c:strCache>
                      <c:ptCount val="7"/>
                      <c:pt idx="0">
                        <c:v> iron ore (5%) </c:v>
                      </c:pt>
                      <c:pt idx="1">
                        <c:v> manga-
nese (3%) </c:v>
                      </c:pt>
                      <c:pt idx="2">
                        <c:v> chromium
(5%) </c:v>
                      </c:pt>
                      <c:pt idx="3">
                        <c:v> coal 
(4%) </c:v>
                      </c:pt>
                      <c:pt idx="4">
                        <c:v> gold 
(6%) </c:v>
                      </c:pt>
                      <c:pt idx="5">
                        <c:v> platinum
 (11%) </c:v>
                      </c:pt>
                      <c:pt idx="6">
                        <c:v> steel 
(2%)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'14. Mining export prices'!$AA$9:$AA$15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7"/>
                      <c:pt idx="0">
                        <c:v>92.552217684338245</c:v>
                      </c:pt>
                      <c:pt idx="1">
                        <c:v>72.369260201751771</c:v>
                      </c:pt>
                      <c:pt idx="2">
                        <c:v>169.63217182535638</c:v>
                      </c:pt>
                      <c:pt idx="3">
                        <c:v>133.93922778425772</c:v>
                      </c:pt>
                      <c:pt idx="4">
                        <c:v>216.29984582288233</c:v>
                      </c:pt>
                      <c:pt idx="5">
                        <c:v>138.57909555812878</c:v>
                      </c:pt>
                      <c:pt idx="6">
                        <c:v>107.96468451927912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2834-47E7-A045-DFF49D348FF8}"/>
                  </c:ext>
                </c:extLst>
              </c15:ser>
            </c15:filteredBarSeries>
          </c:ext>
        </c:extLst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Q3</a:t>
                </a:r>
                <a:r>
                  <a:rPr lang="en-US" sz="1600" baseline="0"/>
                  <a:t> </a:t>
                </a:r>
                <a:r>
                  <a:rPr lang="en-US" sz="1600"/>
                  <a:t>2019 = 100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rgbClr val="5B9BD5">
          <a:lumMod val="50000"/>
        </a:srgb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'15. SA exports to US'!$A$6</c:f>
              <c:strCache>
                <c:ptCount val="1"/>
                <c:pt idx="0">
                  <c:v> Total </c:v>
                </c:pt>
              </c:strCache>
            </c:strRef>
          </c:tx>
          <c:spPr>
            <a:ln w="41275">
              <a:solidFill>
                <a:sysClr val="windowText" lastClr="000000">
                  <a:alpha val="69000"/>
                </a:sysClr>
              </a:solidFill>
            </a:ln>
          </c:spPr>
          <c:marker>
            <c:symbol val="none"/>
          </c:marker>
          <c:cat>
            <c:multiLvlStrRef>
              <c:f>'15. SA exports to US'!$B$4:$N$5</c:f>
              <c:multiLvlStrCache>
                <c:ptCount val="13"/>
                <c:lvl>
                  <c:pt idx="0">
                    <c:v> April </c:v>
                  </c:pt>
                  <c:pt idx="1">
                    <c:v> May </c:v>
                  </c:pt>
                  <c:pt idx="2">
                    <c:v> June </c:v>
                  </c:pt>
                  <c:pt idx="3">
                    <c:v> July </c:v>
                  </c:pt>
                  <c:pt idx="4">
                    <c:v> August </c:v>
                  </c:pt>
                  <c:pt idx="5">
                    <c:v> Sept </c:v>
                  </c:pt>
                  <c:pt idx="7">
                    <c:v> April </c:v>
                  </c:pt>
                  <c:pt idx="8">
                    <c:v> May </c:v>
                  </c:pt>
                  <c:pt idx="9">
                    <c:v> June </c:v>
                  </c:pt>
                  <c:pt idx="10">
                    <c:v> July </c:v>
                  </c:pt>
                  <c:pt idx="11">
                    <c:v> August </c:v>
                  </c:pt>
                  <c:pt idx="12">
                    <c:v> Sept </c:v>
                  </c:pt>
                </c:lvl>
                <c:lvl>
                  <c:pt idx="0">
                    <c:v>2024</c:v>
                  </c:pt>
                  <c:pt idx="6">
                    <c:v> </c:v>
                  </c:pt>
                  <c:pt idx="7">
                    <c:v>2025</c:v>
                  </c:pt>
                </c:lvl>
              </c:multiLvlStrCache>
            </c:multiLvlStrRef>
          </c:cat>
          <c:val>
            <c:numRef>
              <c:f>'15. SA exports to US'!$B$6:$N$6</c:f>
              <c:numCache>
                <c:formatCode>_-* #\ ##0_-;\-* #\ ##0_-;_-* "-"??_-;_-@_-</c:formatCode>
                <c:ptCount val="13"/>
                <c:pt idx="0">
                  <c:v>608.08336171497911</c:v>
                </c:pt>
                <c:pt idx="1">
                  <c:v>787.80273168454414</c:v>
                </c:pt>
                <c:pt idx="2">
                  <c:v>882.78777374165168</c:v>
                </c:pt>
                <c:pt idx="3">
                  <c:v>831.58000564275346</c:v>
                </c:pt>
                <c:pt idx="4">
                  <c:v>580.27475444299</c:v>
                </c:pt>
                <c:pt idx="5">
                  <c:v>782.48615340103254</c:v>
                </c:pt>
                <c:pt idx="7">
                  <c:v>612.08657451872216</c:v>
                </c:pt>
                <c:pt idx="8">
                  <c:v>610.87652582963642</c:v>
                </c:pt>
                <c:pt idx="9">
                  <c:v>687.61104353091571</c:v>
                </c:pt>
                <c:pt idx="10">
                  <c:v>676.67965390636436</c:v>
                </c:pt>
                <c:pt idx="11">
                  <c:v>650.58127758820046</c:v>
                </c:pt>
                <c:pt idx="12">
                  <c:v>875.10939155008384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ED5-45B6-AAF7-FB1340218403}"/>
            </c:ext>
          </c:extLst>
        </c:ser>
        <c:ser>
          <c:idx val="1"/>
          <c:order val="1"/>
          <c:tx>
            <c:strRef>
              <c:f>'15. SA exports to US'!$A$7</c:f>
              <c:strCache>
                <c:ptCount val="1"/>
                <c:pt idx="0">
                  <c:v> Platinum (excl.) </c:v>
                </c:pt>
              </c:strCache>
            </c:strRef>
          </c:tx>
          <c:spPr>
            <a:ln w="28575">
              <a:prstDash val="sysDash"/>
            </a:ln>
          </c:spPr>
          <c:marker>
            <c:symbol val="none"/>
          </c:marker>
          <c:cat>
            <c:multiLvlStrRef>
              <c:f>'15. SA exports to US'!$B$4:$N$5</c:f>
              <c:multiLvlStrCache>
                <c:ptCount val="13"/>
                <c:lvl>
                  <c:pt idx="0">
                    <c:v> April </c:v>
                  </c:pt>
                  <c:pt idx="1">
                    <c:v> May </c:v>
                  </c:pt>
                  <c:pt idx="2">
                    <c:v> June </c:v>
                  </c:pt>
                  <c:pt idx="3">
                    <c:v> July </c:v>
                  </c:pt>
                  <c:pt idx="4">
                    <c:v> August </c:v>
                  </c:pt>
                  <c:pt idx="5">
                    <c:v> Sept </c:v>
                  </c:pt>
                  <c:pt idx="7">
                    <c:v> April </c:v>
                  </c:pt>
                  <c:pt idx="8">
                    <c:v> May </c:v>
                  </c:pt>
                  <c:pt idx="9">
                    <c:v> June </c:v>
                  </c:pt>
                  <c:pt idx="10">
                    <c:v> July </c:v>
                  </c:pt>
                  <c:pt idx="11">
                    <c:v> August </c:v>
                  </c:pt>
                  <c:pt idx="12">
                    <c:v> Sept </c:v>
                  </c:pt>
                </c:lvl>
                <c:lvl>
                  <c:pt idx="0">
                    <c:v>2024</c:v>
                  </c:pt>
                  <c:pt idx="6">
                    <c:v> </c:v>
                  </c:pt>
                  <c:pt idx="7">
                    <c:v>2025</c:v>
                  </c:pt>
                </c:lvl>
              </c:multiLvlStrCache>
            </c:multiLvlStrRef>
          </c:cat>
          <c:val>
            <c:numRef>
              <c:f>'15. SA exports to US'!$B$7:$N$7</c:f>
              <c:numCache>
                <c:formatCode>_-* #\ ##0_-;\-* #\ ##0_-;_-* "-"??_-;_-@_-</c:formatCode>
                <c:ptCount val="13"/>
                <c:pt idx="0">
                  <c:v>178.98158145991513</c:v>
                </c:pt>
                <c:pt idx="1">
                  <c:v>254.96218716072431</c:v>
                </c:pt>
                <c:pt idx="2">
                  <c:v>207.88733561383503</c:v>
                </c:pt>
                <c:pt idx="3">
                  <c:v>200.28407373928289</c:v>
                </c:pt>
                <c:pt idx="4">
                  <c:v>213.92179988240778</c:v>
                </c:pt>
                <c:pt idx="5">
                  <c:v>289.37796465649291</c:v>
                </c:pt>
                <c:pt idx="7">
                  <c:v>173.71772212819968</c:v>
                </c:pt>
                <c:pt idx="8">
                  <c:v>217.74588272665497</c:v>
                </c:pt>
                <c:pt idx="9">
                  <c:v>287.0161986700756</c:v>
                </c:pt>
                <c:pt idx="10">
                  <c:v>283.38715016161547</c:v>
                </c:pt>
                <c:pt idx="11">
                  <c:v>351.72495924870975</c:v>
                </c:pt>
                <c:pt idx="12">
                  <c:v>465.83391231113598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ED5-45B6-AAF7-FB1340218403}"/>
            </c:ext>
          </c:extLst>
        </c:ser>
        <c:ser>
          <c:idx val="2"/>
          <c:order val="2"/>
          <c:tx>
            <c:strRef>
              <c:f>'15. SA exports to US'!$A$8</c:f>
              <c:strCache>
                <c:ptCount val="1"/>
                <c:pt idx="0">
                  <c:v> Other (a) </c:v>
                </c:pt>
              </c:strCache>
            </c:strRef>
          </c:tx>
          <c:spPr>
            <a:ln w="19050">
              <a:solidFill>
                <a:srgbClr val="1F497D">
                  <a:lumMod val="60000"/>
                  <a:lumOff val="40000"/>
                </a:srgbClr>
              </a:solidFill>
            </a:ln>
          </c:spPr>
          <c:marker>
            <c:symbol val="circle"/>
            <c:size val="5"/>
            <c:spPr>
              <a:solidFill>
                <a:srgbClr val="1F497D">
                  <a:lumMod val="60000"/>
                  <a:lumOff val="40000"/>
                </a:srgbClr>
              </a:solidFill>
              <a:ln>
                <a:solidFill>
                  <a:srgbClr val="1F497D">
                    <a:lumMod val="60000"/>
                    <a:lumOff val="40000"/>
                  </a:srgbClr>
                </a:solidFill>
              </a:ln>
            </c:spPr>
          </c:marker>
          <c:cat>
            <c:multiLvlStrRef>
              <c:f>'15. SA exports to US'!$B$4:$N$5</c:f>
              <c:multiLvlStrCache>
                <c:ptCount val="13"/>
                <c:lvl>
                  <c:pt idx="0">
                    <c:v> April </c:v>
                  </c:pt>
                  <c:pt idx="1">
                    <c:v> May </c:v>
                  </c:pt>
                  <c:pt idx="2">
                    <c:v> June </c:v>
                  </c:pt>
                  <c:pt idx="3">
                    <c:v> July </c:v>
                  </c:pt>
                  <c:pt idx="4">
                    <c:v> August </c:v>
                  </c:pt>
                  <c:pt idx="5">
                    <c:v> Sept </c:v>
                  </c:pt>
                  <c:pt idx="7">
                    <c:v> April </c:v>
                  </c:pt>
                  <c:pt idx="8">
                    <c:v> May </c:v>
                  </c:pt>
                  <c:pt idx="9">
                    <c:v> June </c:v>
                  </c:pt>
                  <c:pt idx="10">
                    <c:v> July </c:v>
                  </c:pt>
                  <c:pt idx="11">
                    <c:v> August </c:v>
                  </c:pt>
                  <c:pt idx="12">
                    <c:v> Sept </c:v>
                  </c:pt>
                </c:lvl>
                <c:lvl>
                  <c:pt idx="0">
                    <c:v>2024</c:v>
                  </c:pt>
                  <c:pt idx="6">
                    <c:v> </c:v>
                  </c:pt>
                  <c:pt idx="7">
                    <c:v>2025</c:v>
                  </c:pt>
                </c:lvl>
              </c:multiLvlStrCache>
            </c:multiLvlStrRef>
          </c:cat>
          <c:val>
            <c:numRef>
              <c:f>'15. SA exports to US'!$B$8:$N$8</c:f>
              <c:numCache>
                <c:formatCode>_-* #\ ##0_-;\-* #\ ##0_-;_-* "-"??_-;_-@_-</c:formatCode>
                <c:ptCount val="13"/>
                <c:pt idx="0">
                  <c:v>179.76092435505495</c:v>
                </c:pt>
                <c:pt idx="1">
                  <c:v>263.03897842749825</c:v>
                </c:pt>
                <c:pt idx="2">
                  <c:v>251.48293723190534</c:v>
                </c:pt>
                <c:pt idx="3">
                  <c:v>229.9190895992549</c:v>
                </c:pt>
                <c:pt idx="4">
                  <c:v>159.64678313105986</c:v>
                </c:pt>
                <c:pt idx="5">
                  <c:v>234.20400005673116</c:v>
                </c:pt>
                <c:pt idx="7">
                  <c:v>205.14427755447429</c:v>
                </c:pt>
                <c:pt idx="8">
                  <c:v>223.81710584322661</c:v>
                </c:pt>
                <c:pt idx="9">
                  <c:v>167.36599559308354</c:v>
                </c:pt>
                <c:pt idx="10">
                  <c:v>235.81456127310202</c:v>
                </c:pt>
                <c:pt idx="11">
                  <c:v>107.73159479962783</c:v>
                </c:pt>
                <c:pt idx="12">
                  <c:v>172.06021482932283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ED5-45B6-AAF7-FB1340218403}"/>
            </c:ext>
          </c:extLst>
        </c:ser>
        <c:ser>
          <c:idx val="4"/>
          <c:order val="3"/>
          <c:tx>
            <c:strRef>
              <c:f>'15. SA exports to US'!$A$10</c:f>
              <c:strCache>
                <c:ptCount val="1"/>
                <c:pt idx="0">
                  <c:v> Aluminium (tariffed) </c:v>
                </c:pt>
              </c:strCache>
            </c:strRef>
          </c:tx>
          <c:spPr>
            <a:ln w="19050">
              <a:solidFill>
                <a:srgbClr val="1F497D">
                  <a:lumMod val="75000"/>
                </a:srgbClr>
              </a:solidFill>
            </a:ln>
          </c:spPr>
          <c:marker>
            <c:symbol val="square"/>
            <c:size val="6"/>
            <c:spPr>
              <a:solidFill>
                <a:srgbClr val="1F497D">
                  <a:lumMod val="75000"/>
                </a:srgbClr>
              </a:solidFill>
              <a:ln>
                <a:solidFill>
                  <a:srgbClr val="1F497D">
                    <a:lumMod val="75000"/>
                  </a:srgbClr>
                </a:solidFill>
              </a:ln>
            </c:spPr>
          </c:marker>
          <c:cat>
            <c:multiLvlStrRef>
              <c:f>'15. SA exports to US'!$B$4:$N$5</c:f>
              <c:multiLvlStrCache>
                <c:ptCount val="13"/>
                <c:lvl>
                  <c:pt idx="0">
                    <c:v> April </c:v>
                  </c:pt>
                  <c:pt idx="1">
                    <c:v> May </c:v>
                  </c:pt>
                  <c:pt idx="2">
                    <c:v> June </c:v>
                  </c:pt>
                  <c:pt idx="3">
                    <c:v> July </c:v>
                  </c:pt>
                  <c:pt idx="4">
                    <c:v> August </c:v>
                  </c:pt>
                  <c:pt idx="5">
                    <c:v> Sept </c:v>
                  </c:pt>
                  <c:pt idx="7">
                    <c:v> April </c:v>
                  </c:pt>
                  <c:pt idx="8">
                    <c:v> May </c:v>
                  </c:pt>
                  <c:pt idx="9">
                    <c:v> June </c:v>
                  </c:pt>
                  <c:pt idx="10">
                    <c:v> July </c:v>
                  </c:pt>
                  <c:pt idx="11">
                    <c:v> August </c:v>
                  </c:pt>
                  <c:pt idx="12">
                    <c:v> Sept </c:v>
                  </c:pt>
                </c:lvl>
                <c:lvl>
                  <c:pt idx="0">
                    <c:v>2024</c:v>
                  </c:pt>
                  <c:pt idx="6">
                    <c:v> </c:v>
                  </c:pt>
                  <c:pt idx="7">
                    <c:v>2025</c:v>
                  </c:pt>
                </c:lvl>
              </c:multiLvlStrCache>
            </c:multiLvlStrRef>
          </c:cat>
          <c:val>
            <c:numRef>
              <c:f>'15. SA exports to US'!$B$10:$N$10</c:f>
              <c:numCache>
                <c:formatCode>_-* #\ ##0_-;\-* #\ ##0_-;_-* "-"??_-;_-@_-</c:formatCode>
                <c:ptCount val="13"/>
                <c:pt idx="0">
                  <c:v>36.071009499992051</c:v>
                </c:pt>
                <c:pt idx="1">
                  <c:v>73.581265796673463</c:v>
                </c:pt>
                <c:pt idx="2">
                  <c:v>51.344406309388056</c:v>
                </c:pt>
                <c:pt idx="3">
                  <c:v>63.422194428465779</c:v>
                </c:pt>
                <c:pt idx="4">
                  <c:v>44.9890684142797</c:v>
                </c:pt>
                <c:pt idx="5">
                  <c:v>26.896070857207693</c:v>
                </c:pt>
                <c:pt idx="7">
                  <c:v>58.940860006346512</c:v>
                </c:pt>
                <c:pt idx="8">
                  <c:v>34.889531635849359</c:v>
                </c:pt>
                <c:pt idx="9">
                  <c:v>61.222558198210322</c:v>
                </c:pt>
                <c:pt idx="10">
                  <c:v>47.904218501875192</c:v>
                </c:pt>
                <c:pt idx="11">
                  <c:v>60.543455653007697</c:v>
                </c:pt>
                <c:pt idx="12">
                  <c:v>50.994601287073301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ED5-45B6-AAF7-FB1340218403}"/>
            </c:ext>
          </c:extLst>
        </c:ser>
        <c:ser>
          <c:idx val="5"/>
          <c:order val="4"/>
          <c:tx>
            <c:strRef>
              <c:f>'15. SA exports to US'!$A$11</c:f>
              <c:strCache>
                <c:ptCount val="1"/>
                <c:pt idx="0">
                  <c:v> Machinery (tariffed) </c:v>
                </c:pt>
              </c:strCache>
            </c:strRef>
          </c:tx>
          <c:spPr>
            <a:ln w="15875">
              <a:solidFill>
                <a:srgbClr val="4BACC6">
                  <a:lumMod val="50000"/>
                </a:srgbClr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4BACC6">
                  <a:lumMod val="75000"/>
                </a:srgbClr>
              </a:solidFill>
              <a:ln>
                <a:solidFill>
                  <a:srgbClr val="4BACC6">
                    <a:lumMod val="75000"/>
                  </a:srgbClr>
                </a:solidFill>
              </a:ln>
            </c:spPr>
          </c:marker>
          <c:cat>
            <c:multiLvlStrRef>
              <c:f>'15. SA exports to US'!$B$4:$N$5</c:f>
              <c:multiLvlStrCache>
                <c:ptCount val="13"/>
                <c:lvl>
                  <c:pt idx="0">
                    <c:v> April </c:v>
                  </c:pt>
                  <c:pt idx="1">
                    <c:v> May </c:v>
                  </c:pt>
                  <c:pt idx="2">
                    <c:v> June </c:v>
                  </c:pt>
                  <c:pt idx="3">
                    <c:v> July </c:v>
                  </c:pt>
                  <c:pt idx="4">
                    <c:v> August </c:v>
                  </c:pt>
                  <c:pt idx="5">
                    <c:v> Sept </c:v>
                  </c:pt>
                  <c:pt idx="7">
                    <c:v> April </c:v>
                  </c:pt>
                  <c:pt idx="8">
                    <c:v> May </c:v>
                  </c:pt>
                  <c:pt idx="9">
                    <c:v> June </c:v>
                  </c:pt>
                  <c:pt idx="10">
                    <c:v> July </c:v>
                  </c:pt>
                  <c:pt idx="11">
                    <c:v> August </c:v>
                  </c:pt>
                  <c:pt idx="12">
                    <c:v> Sept </c:v>
                  </c:pt>
                </c:lvl>
                <c:lvl>
                  <c:pt idx="0">
                    <c:v>2024</c:v>
                  </c:pt>
                  <c:pt idx="6">
                    <c:v> </c:v>
                  </c:pt>
                  <c:pt idx="7">
                    <c:v>2025</c:v>
                  </c:pt>
                </c:lvl>
              </c:multiLvlStrCache>
            </c:multiLvlStrRef>
          </c:cat>
          <c:val>
            <c:numRef>
              <c:f>'15. SA exports to US'!$B$11:$N$11</c:f>
              <c:numCache>
                <c:formatCode>_-* #\ ##0_-;\-* #\ ##0_-;_-* "-"??_-;_-@_-</c:formatCode>
                <c:ptCount val="13"/>
                <c:pt idx="0">
                  <c:v>31.992991305361429</c:v>
                </c:pt>
                <c:pt idx="1">
                  <c:v>50.988987872931766</c:v>
                </c:pt>
                <c:pt idx="2">
                  <c:v>38.931638757669546</c:v>
                </c:pt>
                <c:pt idx="3">
                  <c:v>63.07765688772016</c:v>
                </c:pt>
                <c:pt idx="4">
                  <c:v>39.351410663175884</c:v>
                </c:pt>
                <c:pt idx="5">
                  <c:v>44.268803313099227</c:v>
                </c:pt>
                <c:pt idx="7">
                  <c:v>39.054286968478948</c:v>
                </c:pt>
                <c:pt idx="8">
                  <c:v>41.859972819631736</c:v>
                </c:pt>
                <c:pt idx="9">
                  <c:v>35.069902274103477</c:v>
                </c:pt>
                <c:pt idx="10">
                  <c:v>39.656072068115016</c:v>
                </c:pt>
                <c:pt idx="11">
                  <c:v>31.008973687921259</c:v>
                </c:pt>
                <c:pt idx="12">
                  <c:v>29.152229602686063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ED5-45B6-AAF7-FB1340218403}"/>
            </c:ext>
          </c:extLst>
        </c:ser>
        <c:ser>
          <c:idx val="6"/>
          <c:order val="5"/>
          <c:tx>
            <c:strRef>
              <c:f>'15. SA exports to US'!$A$12</c:f>
              <c:strCache>
                <c:ptCount val="1"/>
                <c:pt idx="0">
                  <c:v> Horticulture (excl.) </c:v>
                </c:pt>
              </c:strCache>
            </c:strRef>
          </c:tx>
          <c:spPr>
            <a:ln w="25400">
              <a:solidFill>
                <a:srgbClr val="C0504D">
                  <a:lumMod val="75000"/>
                </a:srgbClr>
              </a:solidFill>
            </a:ln>
          </c:spPr>
          <c:marker>
            <c:symbol val="triangle"/>
            <c:size val="6"/>
            <c:spPr>
              <a:solidFill>
                <a:srgbClr val="C0504D">
                  <a:lumMod val="75000"/>
                </a:srgbClr>
              </a:solidFill>
              <a:ln>
                <a:solidFill>
                  <a:srgbClr val="C0504D">
                    <a:lumMod val="75000"/>
                  </a:srgbClr>
                </a:solidFill>
              </a:ln>
            </c:spPr>
          </c:marker>
          <c:cat>
            <c:multiLvlStrRef>
              <c:f>'15. SA exports to US'!$B$4:$N$5</c:f>
              <c:multiLvlStrCache>
                <c:ptCount val="13"/>
                <c:lvl>
                  <c:pt idx="0">
                    <c:v> April </c:v>
                  </c:pt>
                  <c:pt idx="1">
                    <c:v> May </c:v>
                  </c:pt>
                  <c:pt idx="2">
                    <c:v> June </c:v>
                  </c:pt>
                  <c:pt idx="3">
                    <c:v> July </c:v>
                  </c:pt>
                  <c:pt idx="4">
                    <c:v> August </c:v>
                  </c:pt>
                  <c:pt idx="5">
                    <c:v> Sept </c:v>
                  </c:pt>
                  <c:pt idx="7">
                    <c:v> April </c:v>
                  </c:pt>
                  <c:pt idx="8">
                    <c:v> May </c:v>
                  </c:pt>
                  <c:pt idx="9">
                    <c:v> June </c:v>
                  </c:pt>
                  <c:pt idx="10">
                    <c:v> July </c:v>
                  </c:pt>
                  <c:pt idx="11">
                    <c:v> August </c:v>
                  </c:pt>
                  <c:pt idx="12">
                    <c:v> Sept </c:v>
                  </c:pt>
                </c:lvl>
                <c:lvl>
                  <c:pt idx="0">
                    <c:v>2024</c:v>
                  </c:pt>
                  <c:pt idx="6">
                    <c:v> </c:v>
                  </c:pt>
                  <c:pt idx="7">
                    <c:v>2025</c:v>
                  </c:pt>
                </c:lvl>
              </c:multiLvlStrCache>
            </c:multiLvlStrRef>
          </c:cat>
          <c:val>
            <c:numRef>
              <c:f>'15. SA exports to US'!$B$12:$N$12</c:f>
              <c:numCache>
                <c:formatCode>_-* #\ ##0_-;\-* #\ ##0_-;_-* "-"??_-;_-@_-</c:formatCode>
                <c:ptCount val="13"/>
                <c:pt idx="0">
                  <c:v>10.968651562756641</c:v>
                </c:pt>
                <c:pt idx="1">
                  <c:v>21.057720990576279</c:v>
                </c:pt>
                <c:pt idx="2">
                  <c:v>32.160478416680242</c:v>
                </c:pt>
                <c:pt idx="3">
                  <c:v>36.544759470786424</c:v>
                </c:pt>
                <c:pt idx="4">
                  <c:v>38.504331665594293</c:v>
                </c:pt>
                <c:pt idx="5">
                  <c:v>31.537362965904578</c:v>
                </c:pt>
                <c:pt idx="7">
                  <c:v>8.7795887455045492</c:v>
                </c:pt>
                <c:pt idx="8">
                  <c:v>16.586113980763812</c:v>
                </c:pt>
                <c:pt idx="9">
                  <c:v>53.249712429074442</c:v>
                </c:pt>
                <c:pt idx="10">
                  <c:v>53.392983917288916</c:v>
                </c:pt>
                <c:pt idx="11">
                  <c:v>23.296512592007669</c:v>
                </c:pt>
                <c:pt idx="12">
                  <c:v>21.321551762730831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0ED5-45B6-AAF7-FB1340218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661696"/>
        <c:axId val="269663232"/>
        <c:extLst>
          <c:ext xmlns:c15="http://schemas.microsoft.com/office/drawing/2012/chart" uri="{02D57815-91ED-43cb-92C2-25804820EDAC}">
            <c15:filteredLineSeries>
              <c15:ser>
                <c:idx val="3"/>
                <c:order val="6"/>
                <c:tx>
                  <c:strRef>
                    <c:extLst>
                      <c:ext uri="{02D57815-91ED-43cb-92C2-25804820EDAC}">
                        <c15:formulaRef>
                          <c15:sqref>'15. SA exports to US'!$A$13</c15:sqref>
                        </c15:formulaRef>
                      </c:ext>
                    </c:extLst>
                    <c:strCache>
                      <c:ptCount val="1"/>
                      <c:pt idx="0">
                        <c:v> Ferrochromium (tariffed) </c:v>
                      </c:pt>
                    </c:strCache>
                  </c:strRef>
                </c:tx>
                <c:spPr>
                  <a:ln w="38100">
                    <a:solidFill>
                      <a:srgbClr val="4F81BD">
                        <a:lumMod val="60000"/>
                        <a:lumOff val="40000"/>
                      </a:srgbClr>
                    </a:solidFill>
                  </a:ln>
                </c:spPr>
                <c:marker>
                  <c:symbol val="none"/>
                </c:marker>
                <c:cat>
                  <c:multiLvlStrRef>
                    <c:extLst>
                      <c:ext uri="{02D57815-91ED-43cb-92C2-25804820EDAC}">
                        <c15:formulaRef>
                          <c15:sqref>'15. SA exports to US'!$B$4:$N$5</c15:sqref>
                        </c15:formulaRef>
                      </c:ext>
                    </c:extLst>
                    <c:multiLvlStrCache>
                      <c:ptCount val="13"/>
                      <c:lvl>
                        <c:pt idx="0">
                          <c:v> April </c:v>
                        </c:pt>
                        <c:pt idx="1">
                          <c:v> May </c:v>
                        </c:pt>
                        <c:pt idx="2">
                          <c:v> June </c:v>
                        </c:pt>
                        <c:pt idx="3">
                          <c:v> July </c:v>
                        </c:pt>
                        <c:pt idx="4">
                          <c:v> August </c:v>
                        </c:pt>
                        <c:pt idx="5">
                          <c:v> Sept </c:v>
                        </c:pt>
                        <c:pt idx="7">
                          <c:v> April </c:v>
                        </c:pt>
                        <c:pt idx="8">
                          <c:v> May </c:v>
                        </c:pt>
                        <c:pt idx="9">
                          <c:v> June </c:v>
                        </c:pt>
                        <c:pt idx="10">
                          <c:v> July </c:v>
                        </c:pt>
                        <c:pt idx="11">
                          <c:v> August </c:v>
                        </c:pt>
                        <c:pt idx="12">
                          <c:v> Sept </c:v>
                        </c:pt>
                      </c:lvl>
                      <c:lvl>
                        <c:pt idx="0">
                          <c:v>2024</c:v>
                        </c:pt>
                        <c:pt idx="6">
                          <c:v> </c:v>
                        </c:pt>
                        <c:pt idx="7">
                          <c:v>2025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'15. SA exports to US'!$B$13:$N$13</c15:sqref>
                        </c15:formulaRef>
                      </c:ext>
                    </c:extLst>
                    <c:numCache>
                      <c:formatCode>_-* #\ ##0_-;\-* #\ ##0_-;_-* "-"??_-;_-@_-</c:formatCode>
                      <c:ptCount val="13"/>
                      <c:pt idx="0">
                        <c:v>5.4271354848280939</c:v>
                      </c:pt>
                      <c:pt idx="1">
                        <c:v>40.385045218656352</c:v>
                      </c:pt>
                      <c:pt idx="2">
                        <c:v>0.89763007004398099</c:v>
                      </c:pt>
                      <c:pt idx="3">
                        <c:v>34.885388500835461</c:v>
                      </c:pt>
                      <c:pt idx="4">
                        <c:v>4.4787179117392562</c:v>
                      </c:pt>
                      <c:pt idx="5">
                        <c:v>21.90671611732002</c:v>
                      </c:pt>
                      <c:pt idx="7">
                        <c:v>26.091797175798604</c:v>
                      </c:pt>
                      <c:pt idx="8">
                        <c:v>11.703945186257339</c:v>
                      </c:pt>
                      <c:pt idx="9">
                        <c:v>5.0957962165556534</c:v>
                      </c:pt>
                      <c:pt idx="10">
                        <c:v>14.987323827865438</c:v>
                      </c:pt>
                      <c:pt idx="11">
                        <c:v>6.7958883781268495</c:v>
                      </c:pt>
                      <c:pt idx="12">
                        <c:v>12.973779798545046</c:v>
                      </c:pt>
                    </c:numCache>
                  </c:numRef>
                </c:val>
                <c:smooth val="1"/>
                <c:extLst>
                  <c:ext xmlns:c16="http://schemas.microsoft.com/office/drawing/2014/chart" uri="{C3380CC4-5D6E-409C-BE32-E72D297353CC}">
                    <c16:uniqueId val="{00000006-0ED5-45B6-AAF7-FB1340218403}"/>
                  </c:ext>
                </c:extLst>
              </c15:ser>
            </c15:filteredLineSeries>
          </c:ext>
        </c:extLst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90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_-* #\ ##0_-;\-* #\ ##0_-;_-* &quot;-&quot;??_-;_-@_-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1383990705594724"/>
          <c:y val="9.212551302312752E-2"/>
          <c:w val="0.27736172182044533"/>
          <c:h val="0.71462537129083403"/>
        </c:manualLayout>
      </c:layout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'16. Chrome&amp;ferrochrome exports'!$B$5</c:f>
              <c:strCache>
                <c:ptCount val="1"/>
                <c:pt idx="0">
                  <c:v> chrome ore - Rbns </c:v>
                </c:pt>
              </c:strCache>
            </c:strRef>
          </c:tx>
          <c:spPr>
            <a:ln w="31750">
              <a:solidFill>
                <a:sysClr val="windowText" lastClr="000000">
                  <a:lumMod val="50000"/>
                  <a:lumOff val="50000"/>
                  <a:alpha val="69000"/>
                </a:sysClr>
              </a:solidFill>
            </a:ln>
          </c:spPr>
          <c:marker>
            <c:symbol val="triangle"/>
            <c:size val="8"/>
            <c:spPr>
              <a:solidFill>
                <a:sysClr val="windowText" lastClr="000000">
                  <a:lumMod val="50000"/>
                  <a:lumOff val="50000"/>
                </a:sysClr>
              </a:solidFill>
              <a:ln>
                <a:solidFill>
                  <a:sysClr val="windowText" lastClr="000000">
                    <a:lumMod val="50000"/>
                    <a:lumOff val="50000"/>
                  </a:sysClr>
                </a:solidFill>
              </a:ln>
            </c:spPr>
          </c:marker>
          <c:cat>
            <c:strRef>
              <c:f>'16. Chrome&amp;ferrochrome exports'!$A$6:$A$32</c:f>
              <c:strCache>
                <c:ptCount val="25"/>
                <c:pt idx="0">
                  <c:v> 2019 </c:v>
                </c:pt>
                <c:pt idx="4">
                  <c:v> 2020 </c:v>
                </c:pt>
                <c:pt idx="8">
                  <c:v> 2021 </c:v>
                </c:pt>
                <c:pt idx="12">
                  <c:v> 2022 </c:v>
                </c:pt>
                <c:pt idx="16">
                  <c:v> 2023 </c:v>
                </c:pt>
                <c:pt idx="20">
                  <c:v> 2024 </c:v>
                </c:pt>
                <c:pt idx="24">
                  <c:v> 2025 </c:v>
                </c:pt>
              </c:strCache>
            </c:strRef>
          </c:cat>
          <c:val>
            <c:numRef>
              <c:f>'16. Chrome&amp;ferrochrome exports'!$B$6:$B$32</c:f>
              <c:numCache>
                <c:formatCode>_-* #\ ##0_-;\-* #\ ##0_-;_-* "-"??_-;_-@_-</c:formatCode>
                <c:ptCount val="27"/>
                <c:pt idx="0">
                  <c:v>7.6317779103896104</c:v>
                </c:pt>
                <c:pt idx="1">
                  <c:v>8.870600632051282</c:v>
                </c:pt>
                <c:pt idx="2">
                  <c:v>9.5816695623409682</c:v>
                </c:pt>
                <c:pt idx="3">
                  <c:v>9.112445048162229</c:v>
                </c:pt>
                <c:pt idx="4">
                  <c:v>7.3246747369077303</c:v>
                </c:pt>
                <c:pt idx="5">
                  <c:v>6.6531830577164364</c:v>
                </c:pt>
                <c:pt idx="6">
                  <c:v>7.7454104111111111</c:v>
                </c:pt>
                <c:pt idx="7">
                  <c:v>8.8941460565805652</c:v>
                </c:pt>
                <c:pt idx="8">
                  <c:v>8.1319439335748793</c:v>
                </c:pt>
                <c:pt idx="9">
                  <c:v>8.7618476407185639</c:v>
                </c:pt>
                <c:pt idx="10">
                  <c:v>7.5349228682352951</c:v>
                </c:pt>
                <c:pt idx="11">
                  <c:v>7.5878517305458768</c:v>
                </c:pt>
                <c:pt idx="12">
                  <c:v>9.516612424173319</c:v>
                </c:pt>
                <c:pt idx="13">
                  <c:v>10.516885537861915</c:v>
                </c:pt>
                <c:pt idx="14">
                  <c:v>12.529289444201313</c:v>
                </c:pt>
                <c:pt idx="15">
                  <c:v>11.181071770314194</c:v>
                </c:pt>
                <c:pt idx="16">
                  <c:v>16.008724456869011</c:v>
                </c:pt>
                <c:pt idx="17">
                  <c:v>16.810035096194504</c:v>
                </c:pt>
                <c:pt idx="18">
                  <c:v>21.169685034267914</c:v>
                </c:pt>
                <c:pt idx="19">
                  <c:v>21.767363657054585</c:v>
                </c:pt>
                <c:pt idx="20">
                  <c:v>20.949054146612738</c:v>
                </c:pt>
                <c:pt idx="21">
                  <c:v>22.051246206237423</c:v>
                </c:pt>
                <c:pt idx="22">
                  <c:v>22.088081538000001</c:v>
                </c:pt>
                <c:pt idx="23">
                  <c:v>19.865201428999999</c:v>
                </c:pt>
                <c:pt idx="24">
                  <c:v>15.301173125984253</c:v>
                </c:pt>
                <c:pt idx="25">
                  <c:v>22.75607030078125</c:v>
                </c:pt>
                <c:pt idx="26">
                  <c:v>25.97202602224371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71B-4EBA-90EA-301A9ADF98B6}"/>
            </c:ext>
          </c:extLst>
        </c:ser>
        <c:ser>
          <c:idx val="1"/>
          <c:order val="1"/>
          <c:tx>
            <c:strRef>
              <c:f>'16. Chrome&amp;ferrochrome exports'!$C$5</c:f>
              <c:strCache>
                <c:ptCount val="1"/>
                <c:pt idx="0">
                  <c:v> ferrochrome - Rbns </c:v>
                </c:pt>
              </c:strCache>
            </c:strRef>
          </c:tx>
          <c:spPr>
            <a:ln w="41275">
              <a:solidFill>
                <a:srgbClr val="C00000"/>
              </a:solidFill>
            </a:ln>
          </c:spPr>
          <c:marker>
            <c:symbol val="none"/>
          </c:marker>
          <c:cat>
            <c:strRef>
              <c:f>'16. Chrome&amp;ferrochrome exports'!$A$6:$A$32</c:f>
              <c:strCache>
                <c:ptCount val="25"/>
                <c:pt idx="0">
                  <c:v> 2019 </c:v>
                </c:pt>
                <c:pt idx="4">
                  <c:v> 2020 </c:v>
                </c:pt>
                <c:pt idx="8">
                  <c:v> 2021 </c:v>
                </c:pt>
                <c:pt idx="12">
                  <c:v> 2022 </c:v>
                </c:pt>
                <c:pt idx="16">
                  <c:v> 2023 </c:v>
                </c:pt>
                <c:pt idx="20">
                  <c:v> 2024 </c:v>
                </c:pt>
                <c:pt idx="24">
                  <c:v> 2025 </c:v>
                </c:pt>
              </c:strCache>
            </c:strRef>
          </c:cat>
          <c:val>
            <c:numRef>
              <c:f>'16. Chrome&amp;ferrochrome exports'!$C$6:$C$32</c:f>
              <c:numCache>
                <c:formatCode>_-* #\ ##0_-;\-* #\ ##0_-;_-* "-"??_-;_-@_-</c:formatCode>
                <c:ptCount val="27"/>
                <c:pt idx="0">
                  <c:v>14.698358958441558</c:v>
                </c:pt>
                <c:pt idx="1">
                  <c:v>13.498845006410257</c:v>
                </c:pt>
                <c:pt idx="2">
                  <c:v>10.410652786259542</c:v>
                </c:pt>
                <c:pt idx="3">
                  <c:v>11.758944408111534</c:v>
                </c:pt>
                <c:pt idx="4">
                  <c:v>11.562250706982542</c:v>
                </c:pt>
                <c:pt idx="5">
                  <c:v>10.364514168130489</c:v>
                </c:pt>
                <c:pt idx="6">
                  <c:v>9.4886580962962963</c:v>
                </c:pt>
                <c:pt idx="7">
                  <c:v>14.666123423124231</c:v>
                </c:pt>
                <c:pt idx="8">
                  <c:v>15.59199227415459</c:v>
                </c:pt>
                <c:pt idx="9">
                  <c:v>13.572628228742516</c:v>
                </c:pt>
                <c:pt idx="10">
                  <c:v>15.552023837647059</c:v>
                </c:pt>
                <c:pt idx="11">
                  <c:v>18.347417866434377</c:v>
                </c:pt>
                <c:pt idx="12">
                  <c:v>14.386252400228051</c:v>
                </c:pt>
                <c:pt idx="13">
                  <c:v>17.116099734966593</c:v>
                </c:pt>
                <c:pt idx="14">
                  <c:v>19.037480502188185</c:v>
                </c:pt>
                <c:pt idx="15">
                  <c:v>14.12694980823402</c:v>
                </c:pt>
                <c:pt idx="16">
                  <c:v>24.10571018423855</c:v>
                </c:pt>
                <c:pt idx="17">
                  <c:v>20.296445289640594</c:v>
                </c:pt>
                <c:pt idx="18">
                  <c:v>17.20664825233645</c:v>
                </c:pt>
                <c:pt idx="19">
                  <c:v>19.998536239958806</c:v>
                </c:pt>
                <c:pt idx="20">
                  <c:v>19.918557111223457</c:v>
                </c:pt>
                <c:pt idx="21">
                  <c:v>18.664819769617704</c:v>
                </c:pt>
                <c:pt idx="22">
                  <c:v>16.816718651999999</c:v>
                </c:pt>
                <c:pt idx="23">
                  <c:v>13.967187505</c:v>
                </c:pt>
                <c:pt idx="24">
                  <c:v>13.168135129921259</c:v>
                </c:pt>
                <c:pt idx="25">
                  <c:v>7.437206342773437</c:v>
                </c:pt>
                <c:pt idx="26">
                  <c:v>5.0118855048355897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71B-4EBA-90EA-301A9ADF98B6}"/>
            </c:ext>
          </c:extLst>
        </c:ser>
        <c:ser>
          <c:idx val="2"/>
          <c:order val="2"/>
          <c:tx>
            <c:strRef>
              <c:f>'16. Chrome&amp;ferrochrome exports'!$D$5</c:f>
              <c:strCache>
                <c:ptCount val="1"/>
                <c:pt idx="0">
                  <c:v> chrome ore - MT </c:v>
                </c:pt>
              </c:strCache>
            </c:strRef>
          </c:tx>
          <c:spPr>
            <a:ln w="19050">
              <a:solidFill>
                <a:srgbClr val="4F81BD">
                  <a:lumMod val="75000"/>
                </a:srgbClr>
              </a:solidFill>
            </a:ln>
          </c:spPr>
          <c:marker>
            <c:symbol val="circle"/>
            <c:size val="7"/>
            <c:spPr>
              <a:solidFill>
                <a:srgbClr val="4F81BD">
                  <a:lumMod val="75000"/>
                </a:srgbClr>
              </a:solidFill>
              <a:ln>
                <a:solidFill>
                  <a:srgbClr val="4F81BD">
                    <a:lumMod val="75000"/>
                  </a:srgbClr>
                </a:solidFill>
              </a:ln>
            </c:spPr>
          </c:marker>
          <c:cat>
            <c:strRef>
              <c:f>'16. Chrome&amp;ferrochrome exports'!$A$6:$A$32</c:f>
              <c:strCache>
                <c:ptCount val="25"/>
                <c:pt idx="0">
                  <c:v> 2019 </c:v>
                </c:pt>
                <c:pt idx="4">
                  <c:v> 2020 </c:v>
                </c:pt>
                <c:pt idx="8">
                  <c:v> 2021 </c:v>
                </c:pt>
                <c:pt idx="12">
                  <c:v> 2022 </c:v>
                </c:pt>
                <c:pt idx="16">
                  <c:v> 2023 </c:v>
                </c:pt>
                <c:pt idx="20">
                  <c:v> 2024 </c:v>
                </c:pt>
                <c:pt idx="24">
                  <c:v> 2025 </c:v>
                </c:pt>
              </c:strCache>
            </c:strRef>
          </c:cat>
          <c:val>
            <c:numRef>
              <c:f>'16. Chrome&amp;ferrochrome exports'!$D$6:$D$32</c:f>
              <c:numCache>
                <c:formatCode>_-* #\ ##0.0_-;\-* #\ ##0.0_-;_-* "-"??_-;_-@_-</c:formatCode>
                <c:ptCount val="27"/>
                <c:pt idx="0">
                  <c:v>3.1957458185300003</c:v>
                </c:pt>
                <c:pt idx="1">
                  <c:v>3.5493120630199999</c:v>
                </c:pt>
                <c:pt idx="2">
                  <c:v>4.0645402411599996</c:v>
                </c:pt>
                <c:pt idx="3">
                  <c:v>4.0890680018100003</c:v>
                </c:pt>
                <c:pt idx="4">
                  <c:v>3.5149594825700001</c:v>
                </c:pt>
                <c:pt idx="5">
                  <c:v>2.70691801106</c:v>
                </c:pt>
                <c:pt idx="6">
                  <c:v>3.2800968572300002</c:v>
                </c:pt>
                <c:pt idx="7">
                  <c:v>3.94370562794</c:v>
                </c:pt>
                <c:pt idx="8">
                  <c:v>3.4949990570100002</c:v>
                </c:pt>
                <c:pt idx="9">
                  <c:v>3.8392688863800002</c:v>
                </c:pt>
                <c:pt idx="10">
                  <c:v>3.1797389899400001</c:v>
                </c:pt>
                <c:pt idx="11">
                  <c:v>3.0916295376999998</c:v>
                </c:pt>
                <c:pt idx="12">
                  <c:v>3.88527058747</c:v>
                </c:pt>
                <c:pt idx="13">
                  <c:v>3.2019365225900001</c:v>
                </c:pt>
                <c:pt idx="14">
                  <c:v>3.5438948883500001</c:v>
                </c:pt>
                <c:pt idx="15">
                  <c:v>3.3905343643400001</c:v>
                </c:pt>
                <c:pt idx="16">
                  <c:v>4.1039453954899994</c:v>
                </c:pt>
                <c:pt idx="17">
                  <c:v>3.85510347013</c:v>
                </c:pt>
                <c:pt idx="18">
                  <c:v>4.9125047395999992</c:v>
                </c:pt>
                <c:pt idx="19">
                  <c:v>4.9329483700900001</c:v>
                </c:pt>
                <c:pt idx="20">
                  <c:v>5.0356412299099995</c:v>
                </c:pt>
                <c:pt idx="21">
                  <c:v>5.0479495081400003</c:v>
                </c:pt>
                <c:pt idx="22">
                  <c:v>5.3143411918500005</c:v>
                </c:pt>
                <c:pt idx="23">
                  <c:v>5.0850342586599995</c:v>
                </c:pt>
                <c:pt idx="24">
                  <c:v>4.440474580370001</c:v>
                </c:pt>
                <c:pt idx="25">
                  <c:v>5.7129321655300007</c:v>
                </c:pt>
                <c:pt idx="26">
                  <c:v>6.7212775998099996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71B-4EBA-90EA-301A9ADF98B6}"/>
            </c:ext>
          </c:extLst>
        </c:ser>
        <c:ser>
          <c:idx val="3"/>
          <c:order val="3"/>
          <c:tx>
            <c:strRef>
              <c:f>'16. Chrome&amp;ferrochrome exports'!$E$5</c:f>
              <c:strCache>
                <c:ptCount val="1"/>
                <c:pt idx="0">
                  <c:v> ferrochrome - MT </c:v>
                </c:pt>
              </c:strCache>
            </c:strRef>
          </c:tx>
          <c:spPr>
            <a:ln w="22225">
              <a:solidFill>
                <a:srgbClr val="C0504D">
                  <a:lumMod val="60000"/>
                  <a:lumOff val="40000"/>
                </a:srgbClr>
              </a:solidFill>
            </a:ln>
          </c:spPr>
          <c:marker>
            <c:symbol val="square"/>
            <c:size val="6"/>
            <c:spPr>
              <a:solidFill>
                <a:srgbClr val="C0504D">
                  <a:lumMod val="40000"/>
                  <a:lumOff val="60000"/>
                </a:srgbClr>
              </a:solidFill>
              <a:ln>
                <a:solidFill>
                  <a:srgbClr val="C0504D">
                    <a:lumMod val="60000"/>
                    <a:lumOff val="40000"/>
                  </a:srgbClr>
                </a:solidFill>
              </a:ln>
            </c:spPr>
          </c:marker>
          <c:cat>
            <c:strRef>
              <c:f>'16. Chrome&amp;ferrochrome exports'!$A$6:$A$32</c:f>
              <c:strCache>
                <c:ptCount val="25"/>
                <c:pt idx="0">
                  <c:v> 2019 </c:v>
                </c:pt>
                <c:pt idx="4">
                  <c:v> 2020 </c:v>
                </c:pt>
                <c:pt idx="8">
                  <c:v> 2021 </c:v>
                </c:pt>
                <c:pt idx="12">
                  <c:v> 2022 </c:v>
                </c:pt>
                <c:pt idx="16">
                  <c:v> 2023 </c:v>
                </c:pt>
                <c:pt idx="20">
                  <c:v> 2024 </c:v>
                </c:pt>
                <c:pt idx="24">
                  <c:v> 2025 </c:v>
                </c:pt>
              </c:strCache>
            </c:strRef>
          </c:cat>
          <c:val>
            <c:numRef>
              <c:f>'16. Chrome&amp;ferrochrome exports'!$E$6:$E$32</c:f>
              <c:numCache>
                <c:formatCode>_-* #\ ##0.0_-;\-* #\ ##0.0_-;_-* "-"??_-;_-@_-</c:formatCode>
                <c:ptCount val="27"/>
                <c:pt idx="0">
                  <c:v>1.0456089396799999</c:v>
                </c:pt>
                <c:pt idx="1">
                  <c:v>0.90225139561000001</c:v>
                </c:pt>
                <c:pt idx="2">
                  <c:v>0.75804894888999996</c:v>
                </c:pt>
                <c:pt idx="3">
                  <c:v>0.87557928492000003</c:v>
                </c:pt>
                <c:pt idx="4">
                  <c:v>0.84588312615999994</c:v>
                </c:pt>
                <c:pt idx="5">
                  <c:v>0.64309343629999993</c:v>
                </c:pt>
                <c:pt idx="6">
                  <c:v>0.65542182984000008</c:v>
                </c:pt>
                <c:pt idx="7">
                  <c:v>1.0433708450099999</c:v>
                </c:pt>
                <c:pt idx="8">
                  <c:v>1.2437582660499999</c:v>
                </c:pt>
                <c:pt idx="9">
                  <c:v>0.90548748196000006</c:v>
                </c:pt>
                <c:pt idx="10">
                  <c:v>0.91112335447000004</c:v>
                </c:pt>
                <c:pt idx="11">
                  <c:v>0.99174864169999988</c:v>
                </c:pt>
                <c:pt idx="12">
                  <c:v>0.83680020016000001</c:v>
                </c:pt>
                <c:pt idx="13">
                  <c:v>0.89228978294000005</c:v>
                </c:pt>
                <c:pt idx="14">
                  <c:v>0.90003567501000004</c:v>
                </c:pt>
                <c:pt idx="15">
                  <c:v>0.76338875146000007</c:v>
                </c:pt>
                <c:pt idx="16">
                  <c:v>1.2367930953299999</c:v>
                </c:pt>
                <c:pt idx="17">
                  <c:v>0.94888210442000009</c:v>
                </c:pt>
                <c:pt idx="18">
                  <c:v>0.84595596680000007</c:v>
                </c:pt>
                <c:pt idx="19">
                  <c:v>0.98250080013999996</c:v>
                </c:pt>
                <c:pt idx="20">
                  <c:v>1.0440163253999999</c:v>
                </c:pt>
                <c:pt idx="21">
                  <c:v>0.96896526926999993</c:v>
                </c:pt>
                <c:pt idx="22">
                  <c:v>0.88643813400000004</c:v>
                </c:pt>
                <c:pt idx="23">
                  <c:v>0.72968992959000001</c:v>
                </c:pt>
                <c:pt idx="24">
                  <c:v>0.74246080990000007</c:v>
                </c:pt>
                <c:pt idx="25">
                  <c:v>0.44545872132000014</c:v>
                </c:pt>
                <c:pt idx="26">
                  <c:v>0.28661125199999998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71B-4EBA-90EA-301A9ADF98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26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  <c:majorUnit val="2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1360528382598443"/>
          <c:y val="4.9978947180673958E-2"/>
          <c:w val="0.2775963450504082"/>
          <c:h val="0.87779491305281165"/>
        </c:manualLayout>
      </c:layout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'18. Investment and inv rate'!$D$7</c:f>
              <c:strCache>
                <c:ptCount val="1"/>
                <c:pt idx="0">
                  <c:v>Private business enterprises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'18. Investment and inv rate'!$A$8:$C$39</c:f>
              <c:multiLvlStrCache>
                <c:ptCount val="32"/>
                <c:lvl>
                  <c:pt idx="0">
                    <c:v>2000</c:v>
                  </c:pt>
                  <c:pt idx="1">
                    <c:v>2005</c:v>
                  </c:pt>
                  <c:pt idx="2">
                    <c:v>2010</c:v>
                  </c:pt>
                  <c:pt idx="3">
                    <c:v>2015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Q1</c:v>
                  </c:pt>
                  <c:pt idx="14">
                    <c:v>Q2</c:v>
                  </c:pt>
                  <c:pt idx="15">
                    <c:v>Q3</c:v>
                  </c:pt>
                  <c:pt idx="16">
                    <c:v>Q4</c:v>
                  </c:pt>
                  <c:pt idx="17">
                    <c:v>Q1</c:v>
                  </c:pt>
                  <c:pt idx="18">
                    <c:v>Q2</c:v>
                  </c:pt>
                  <c:pt idx="19">
                    <c:v>Q3</c:v>
                  </c:pt>
                  <c:pt idx="20">
                    <c:v>Q4</c:v>
                  </c:pt>
                  <c:pt idx="21">
                    <c:v>Q1</c:v>
                  </c:pt>
                  <c:pt idx="22">
                    <c:v>Q2</c:v>
                  </c:pt>
                  <c:pt idx="23">
                    <c:v>Q3</c:v>
                  </c:pt>
                  <c:pt idx="24">
                    <c:v>Q4</c:v>
                  </c:pt>
                  <c:pt idx="25">
                    <c:v>Q1</c:v>
                  </c:pt>
                  <c:pt idx="26">
                    <c:v>Q2</c:v>
                  </c:pt>
                  <c:pt idx="27">
                    <c:v>Q3</c:v>
                  </c:pt>
                  <c:pt idx="28">
                    <c:v>Q4</c:v>
                  </c:pt>
                  <c:pt idx="29">
                    <c:v>Q1</c:v>
                  </c:pt>
                  <c:pt idx="30">
                    <c:v>Q2</c:v>
                  </c:pt>
                  <c:pt idx="31">
                    <c:v>Q3</c:v>
                  </c:pt>
                </c:lvl>
                <c:lvl>
                  <c:pt idx="5">
                    <c:v>2019</c:v>
                  </c:pt>
                  <c:pt idx="9">
                    <c:v>2020</c:v>
                  </c:pt>
                  <c:pt idx="13">
                    <c:v>2021</c:v>
                  </c:pt>
                  <c:pt idx="17">
                    <c:v>2022</c:v>
                  </c:pt>
                  <c:pt idx="21">
                    <c:v>2023</c:v>
                  </c:pt>
                  <c:pt idx="25">
                    <c:v>2024</c:v>
                  </c:pt>
                  <c:pt idx="29">
                    <c:v> '25</c:v>
                  </c:pt>
                </c:lvl>
                <c:lvl>
                  <c:pt idx="0">
                    <c:v>annual</c:v>
                  </c:pt>
                  <c:pt idx="4">
                    <c:v> </c:v>
                  </c:pt>
                  <c:pt idx="5">
                    <c:v>quarterly, annualised</c:v>
                  </c:pt>
                </c:lvl>
              </c:multiLvlStrCache>
            </c:multiLvlStrRef>
          </c:cat>
          <c:val>
            <c:numRef>
              <c:f>'18. Investment and inv rate'!$D$8:$D$39</c:f>
              <c:numCache>
                <c:formatCode>_-* #\ ##0_-;\-* #\ ##0_-;_-* "-"??_-;_-@_-</c:formatCode>
                <c:ptCount val="32"/>
                <c:pt idx="0">
                  <c:v>447.36472238687253</c:v>
                </c:pt>
                <c:pt idx="1">
                  <c:v>685.65857187581628</c:v>
                </c:pt>
                <c:pt idx="2">
                  <c:v>764.87530341931063</c:v>
                </c:pt>
                <c:pt idx="3">
                  <c:v>848.18923390118584</c:v>
                </c:pt>
                <c:pt idx="5">
                  <c:v>873.97210174948384</c:v>
                </c:pt>
                <c:pt idx="6">
                  <c:v>871.53913080571988</c:v>
                </c:pt>
                <c:pt idx="7">
                  <c:v>906.4798208780536</c:v>
                </c:pt>
                <c:pt idx="8">
                  <c:v>876.9642829524629</c:v>
                </c:pt>
                <c:pt idx="9">
                  <c:v>858.13860743785028</c:v>
                </c:pt>
                <c:pt idx="10">
                  <c:v>636.89149091524871</c:v>
                </c:pt>
                <c:pt idx="11">
                  <c:v>739.61613664132983</c:v>
                </c:pt>
                <c:pt idx="12">
                  <c:v>779.95780697100588</c:v>
                </c:pt>
                <c:pt idx="13">
                  <c:v>747.12269565818121</c:v>
                </c:pt>
                <c:pt idx="14">
                  <c:v>743.08785156875649</c:v>
                </c:pt>
                <c:pt idx="15">
                  <c:v>745.57941359456197</c:v>
                </c:pt>
                <c:pt idx="16">
                  <c:v>759.98122073703917</c:v>
                </c:pt>
                <c:pt idx="17">
                  <c:v>785.13868660684057</c:v>
                </c:pt>
                <c:pt idx="18">
                  <c:v>789.3437977146441</c:v>
                </c:pt>
                <c:pt idx="19">
                  <c:v>806.53134226960697</c:v>
                </c:pt>
                <c:pt idx="20">
                  <c:v>810.41833125259598</c:v>
                </c:pt>
                <c:pt idx="21">
                  <c:v>809.36256868281544</c:v>
                </c:pt>
                <c:pt idx="22">
                  <c:v>847.29572966556145</c:v>
                </c:pt>
                <c:pt idx="23">
                  <c:v>804.46557124407138</c:v>
                </c:pt>
                <c:pt idx="24">
                  <c:v>811.92494585890358</c:v>
                </c:pt>
                <c:pt idx="25">
                  <c:v>786.61697613829915</c:v>
                </c:pt>
                <c:pt idx="26">
                  <c:v>783.23292905359335</c:v>
                </c:pt>
                <c:pt idx="27">
                  <c:v>776.08272437785297</c:v>
                </c:pt>
                <c:pt idx="28">
                  <c:v>788.47033722963408</c:v>
                </c:pt>
                <c:pt idx="29">
                  <c:v>738.80459755842196</c:v>
                </c:pt>
                <c:pt idx="30">
                  <c:v>760.89267224866978</c:v>
                </c:pt>
                <c:pt idx="31">
                  <c:v>761.45394217719377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D2-4B93-BE15-08C52018F61F}"/>
            </c:ext>
          </c:extLst>
        </c:ser>
        <c:ser>
          <c:idx val="2"/>
          <c:order val="1"/>
          <c:tx>
            <c:strRef>
              <c:f>'18. Investment and inv rate'!$E$7</c:f>
              <c:strCache>
                <c:ptCount val="1"/>
                <c:pt idx="0">
                  <c:v>General government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'18. Investment and inv rate'!$A$8:$C$39</c:f>
              <c:multiLvlStrCache>
                <c:ptCount val="32"/>
                <c:lvl>
                  <c:pt idx="0">
                    <c:v>2000</c:v>
                  </c:pt>
                  <c:pt idx="1">
                    <c:v>2005</c:v>
                  </c:pt>
                  <c:pt idx="2">
                    <c:v>2010</c:v>
                  </c:pt>
                  <c:pt idx="3">
                    <c:v>2015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Q1</c:v>
                  </c:pt>
                  <c:pt idx="14">
                    <c:v>Q2</c:v>
                  </c:pt>
                  <c:pt idx="15">
                    <c:v>Q3</c:v>
                  </c:pt>
                  <c:pt idx="16">
                    <c:v>Q4</c:v>
                  </c:pt>
                  <c:pt idx="17">
                    <c:v>Q1</c:v>
                  </c:pt>
                  <c:pt idx="18">
                    <c:v>Q2</c:v>
                  </c:pt>
                  <c:pt idx="19">
                    <c:v>Q3</c:v>
                  </c:pt>
                  <c:pt idx="20">
                    <c:v>Q4</c:v>
                  </c:pt>
                  <c:pt idx="21">
                    <c:v>Q1</c:v>
                  </c:pt>
                  <c:pt idx="22">
                    <c:v>Q2</c:v>
                  </c:pt>
                  <c:pt idx="23">
                    <c:v>Q3</c:v>
                  </c:pt>
                  <c:pt idx="24">
                    <c:v>Q4</c:v>
                  </c:pt>
                  <c:pt idx="25">
                    <c:v>Q1</c:v>
                  </c:pt>
                  <c:pt idx="26">
                    <c:v>Q2</c:v>
                  </c:pt>
                  <c:pt idx="27">
                    <c:v>Q3</c:v>
                  </c:pt>
                  <c:pt idx="28">
                    <c:v>Q4</c:v>
                  </c:pt>
                  <c:pt idx="29">
                    <c:v>Q1</c:v>
                  </c:pt>
                  <c:pt idx="30">
                    <c:v>Q2</c:v>
                  </c:pt>
                  <c:pt idx="31">
                    <c:v>Q3</c:v>
                  </c:pt>
                </c:lvl>
                <c:lvl>
                  <c:pt idx="5">
                    <c:v>2019</c:v>
                  </c:pt>
                  <c:pt idx="9">
                    <c:v>2020</c:v>
                  </c:pt>
                  <c:pt idx="13">
                    <c:v>2021</c:v>
                  </c:pt>
                  <c:pt idx="17">
                    <c:v>2022</c:v>
                  </c:pt>
                  <c:pt idx="21">
                    <c:v>2023</c:v>
                  </c:pt>
                  <c:pt idx="25">
                    <c:v>2024</c:v>
                  </c:pt>
                  <c:pt idx="29">
                    <c:v> '25</c:v>
                  </c:pt>
                </c:lvl>
                <c:lvl>
                  <c:pt idx="0">
                    <c:v>annual</c:v>
                  </c:pt>
                  <c:pt idx="4">
                    <c:v> </c:v>
                  </c:pt>
                  <c:pt idx="5">
                    <c:v>quarterly, annualised</c:v>
                  </c:pt>
                </c:lvl>
              </c:multiLvlStrCache>
            </c:multiLvlStrRef>
          </c:cat>
          <c:val>
            <c:numRef>
              <c:f>'18. Investment and inv rate'!$E$8:$E$39</c:f>
              <c:numCache>
                <c:formatCode>_-* #\ ##0_-;\-* #\ ##0_-;_-* "-"??_-;_-@_-</c:formatCode>
                <c:ptCount val="32"/>
                <c:pt idx="0">
                  <c:v>122.05639575040273</c:v>
                </c:pt>
                <c:pt idx="1">
                  <c:v>146.07894538508592</c:v>
                </c:pt>
                <c:pt idx="2">
                  <c:v>201.65095580469387</c:v>
                </c:pt>
                <c:pt idx="3">
                  <c:v>250.2769212307773</c:v>
                </c:pt>
                <c:pt idx="5">
                  <c:v>211.58327099619973</c:v>
                </c:pt>
                <c:pt idx="6">
                  <c:v>205.62082700557906</c:v>
                </c:pt>
                <c:pt idx="7">
                  <c:v>197.56007623942054</c:v>
                </c:pt>
                <c:pt idx="8">
                  <c:v>190.19267994013791</c:v>
                </c:pt>
                <c:pt idx="9">
                  <c:v>178.99531790577953</c:v>
                </c:pt>
                <c:pt idx="10">
                  <c:v>177.6048843672512</c:v>
                </c:pt>
                <c:pt idx="11">
                  <c:v>180.82234942136344</c:v>
                </c:pt>
                <c:pt idx="12">
                  <c:v>183.89277615723188</c:v>
                </c:pt>
                <c:pt idx="13">
                  <c:v>181.86377206574375</c:v>
                </c:pt>
                <c:pt idx="14">
                  <c:v>180.586628464065</c:v>
                </c:pt>
                <c:pt idx="15">
                  <c:v>179.99579280931181</c:v>
                </c:pt>
                <c:pt idx="16">
                  <c:v>178.62771967882364</c:v>
                </c:pt>
                <c:pt idx="17">
                  <c:v>184.30644109791513</c:v>
                </c:pt>
                <c:pt idx="18">
                  <c:v>186.73973477257152</c:v>
                </c:pt>
                <c:pt idx="19">
                  <c:v>189.49221332728996</c:v>
                </c:pt>
                <c:pt idx="20">
                  <c:v>193.20207451577679</c:v>
                </c:pt>
                <c:pt idx="21">
                  <c:v>199.88146138259458</c:v>
                </c:pt>
                <c:pt idx="22">
                  <c:v>193.07779952762701</c:v>
                </c:pt>
                <c:pt idx="23">
                  <c:v>192.23226987932352</c:v>
                </c:pt>
                <c:pt idx="24">
                  <c:v>175.75124961010698</c:v>
                </c:pt>
                <c:pt idx="25">
                  <c:v>182.9087454319928</c:v>
                </c:pt>
                <c:pt idx="26">
                  <c:v>183.2164491941667</c:v>
                </c:pt>
                <c:pt idx="27">
                  <c:v>194.3530657702224</c:v>
                </c:pt>
                <c:pt idx="28">
                  <c:v>182.3492041026542</c:v>
                </c:pt>
                <c:pt idx="29">
                  <c:v>183.58983125914352</c:v>
                </c:pt>
                <c:pt idx="30">
                  <c:v>178.55000710992343</c:v>
                </c:pt>
                <c:pt idx="31">
                  <c:v>190.38151917395194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D2-4B93-BE15-08C52018F61F}"/>
            </c:ext>
          </c:extLst>
        </c:ser>
        <c:ser>
          <c:idx val="1"/>
          <c:order val="2"/>
          <c:tx>
            <c:strRef>
              <c:f>'18. Investment and inv rate'!$F$7</c:f>
              <c:strCache>
                <c:ptCount val="1"/>
                <c:pt idx="0">
                  <c:v>Public corporations</c:v>
                </c:pt>
              </c:strCache>
            </c:strRef>
          </c:tx>
          <c:spPr>
            <a:solidFill>
              <a:srgbClr val="4BACC6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'18. Investment and inv rate'!$A$8:$C$39</c:f>
              <c:multiLvlStrCache>
                <c:ptCount val="32"/>
                <c:lvl>
                  <c:pt idx="0">
                    <c:v>2000</c:v>
                  </c:pt>
                  <c:pt idx="1">
                    <c:v>2005</c:v>
                  </c:pt>
                  <c:pt idx="2">
                    <c:v>2010</c:v>
                  </c:pt>
                  <c:pt idx="3">
                    <c:v>2015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Q1</c:v>
                  </c:pt>
                  <c:pt idx="14">
                    <c:v>Q2</c:v>
                  </c:pt>
                  <c:pt idx="15">
                    <c:v>Q3</c:v>
                  </c:pt>
                  <c:pt idx="16">
                    <c:v>Q4</c:v>
                  </c:pt>
                  <c:pt idx="17">
                    <c:v>Q1</c:v>
                  </c:pt>
                  <c:pt idx="18">
                    <c:v>Q2</c:v>
                  </c:pt>
                  <c:pt idx="19">
                    <c:v>Q3</c:v>
                  </c:pt>
                  <c:pt idx="20">
                    <c:v>Q4</c:v>
                  </c:pt>
                  <c:pt idx="21">
                    <c:v>Q1</c:v>
                  </c:pt>
                  <c:pt idx="22">
                    <c:v>Q2</c:v>
                  </c:pt>
                  <c:pt idx="23">
                    <c:v>Q3</c:v>
                  </c:pt>
                  <c:pt idx="24">
                    <c:v>Q4</c:v>
                  </c:pt>
                  <c:pt idx="25">
                    <c:v>Q1</c:v>
                  </c:pt>
                  <c:pt idx="26">
                    <c:v>Q2</c:v>
                  </c:pt>
                  <c:pt idx="27">
                    <c:v>Q3</c:v>
                  </c:pt>
                  <c:pt idx="28">
                    <c:v>Q4</c:v>
                  </c:pt>
                  <c:pt idx="29">
                    <c:v>Q1</c:v>
                  </c:pt>
                  <c:pt idx="30">
                    <c:v>Q2</c:v>
                  </c:pt>
                  <c:pt idx="31">
                    <c:v>Q3</c:v>
                  </c:pt>
                </c:lvl>
                <c:lvl>
                  <c:pt idx="5">
                    <c:v>2019</c:v>
                  </c:pt>
                  <c:pt idx="9">
                    <c:v>2020</c:v>
                  </c:pt>
                  <c:pt idx="13">
                    <c:v>2021</c:v>
                  </c:pt>
                  <c:pt idx="17">
                    <c:v>2022</c:v>
                  </c:pt>
                  <c:pt idx="21">
                    <c:v>2023</c:v>
                  </c:pt>
                  <c:pt idx="25">
                    <c:v>2024</c:v>
                  </c:pt>
                  <c:pt idx="29">
                    <c:v> '25</c:v>
                  </c:pt>
                </c:lvl>
                <c:lvl>
                  <c:pt idx="0">
                    <c:v>annual</c:v>
                  </c:pt>
                  <c:pt idx="4">
                    <c:v> </c:v>
                  </c:pt>
                  <c:pt idx="5">
                    <c:v>quarterly, annualised</c:v>
                  </c:pt>
                </c:lvl>
              </c:multiLvlStrCache>
            </c:multiLvlStrRef>
          </c:cat>
          <c:val>
            <c:numRef>
              <c:f>'18. Investment and inv rate'!$F$8:$F$39</c:f>
              <c:numCache>
                <c:formatCode>_-* #\ ##0_-;\-* #\ ##0_-;_-* "-"??_-;_-@_-</c:formatCode>
                <c:ptCount val="32"/>
                <c:pt idx="0">
                  <c:v>54.301583156568583</c:v>
                </c:pt>
                <c:pt idx="1">
                  <c:v>84.658203118167066</c:v>
                </c:pt>
                <c:pt idx="2">
                  <c:v>186.611532383563</c:v>
                </c:pt>
                <c:pt idx="3">
                  <c:v>221.39952039976933</c:v>
                </c:pt>
                <c:pt idx="5">
                  <c:v>144.05852837558172</c:v>
                </c:pt>
                <c:pt idx="6">
                  <c:v>140.31641362488159</c:v>
                </c:pt>
                <c:pt idx="7">
                  <c:v>140.1293236756066</c:v>
                </c:pt>
                <c:pt idx="8">
                  <c:v>130.94069381445047</c:v>
                </c:pt>
                <c:pt idx="9">
                  <c:v>125.53729172047453</c:v>
                </c:pt>
                <c:pt idx="10">
                  <c:v>94.311323377500983</c:v>
                </c:pt>
                <c:pt idx="11">
                  <c:v>103.58641838438633</c:v>
                </c:pt>
                <c:pt idx="12">
                  <c:v>108.70806106660638</c:v>
                </c:pt>
                <c:pt idx="13">
                  <c:v>111.53921547674128</c:v>
                </c:pt>
                <c:pt idx="14">
                  <c:v>108.72218314788758</c:v>
                </c:pt>
                <c:pt idx="15">
                  <c:v>107.67196895596661</c:v>
                </c:pt>
                <c:pt idx="16">
                  <c:v>109.05454044477236</c:v>
                </c:pt>
                <c:pt idx="17">
                  <c:v>109.85791115591847</c:v>
                </c:pt>
                <c:pt idx="18">
                  <c:v>112.16280982273301</c:v>
                </c:pt>
                <c:pt idx="19">
                  <c:v>116.52710947752894</c:v>
                </c:pt>
                <c:pt idx="20">
                  <c:v>115.0776415535173</c:v>
                </c:pt>
                <c:pt idx="21">
                  <c:v>123.1913489244555</c:v>
                </c:pt>
                <c:pt idx="22">
                  <c:v>130.82497944472868</c:v>
                </c:pt>
                <c:pt idx="23">
                  <c:v>119.76503047248342</c:v>
                </c:pt>
                <c:pt idx="24">
                  <c:v>123.24655175120999</c:v>
                </c:pt>
                <c:pt idx="25">
                  <c:v>127.5498476726105</c:v>
                </c:pt>
                <c:pt idx="26">
                  <c:v>119.32190564656726</c:v>
                </c:pt>
                <c:pt idx="27">
                  <c:v>117.76169058034255</c:v>
                </c:pt>
                <c:pt idx="28">
                  <c:v>112.31585412965742</c:v>
                </c:pt>
                <c:pt idx="29">
                  <c:v>142.86878823676392</c:v>
                </c:pt>
                <c:pt idx="30">
                  <c:v>110.32857236426925</c:v>
                </c:pt>
                <c:pt idx="31">
                  <c:v>114.16723496138536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D2-4B93-BE15-08C52018F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856535056"/>
        <c:axId val="1856527984"/>
      </c:barChart>
      <c:lineChart>
        <c:grouping val="standard"/>
        <c:varyColors val="0"/>
        <c:ser>
          <c:idx val="3"/>
          <c:order val="3"/>
          <c:tx>
            <c:strRef>
              <c:f>'18. Investment and inv rate'!$G$7</c:f>
              <c:strCache>
                <c:ptCount val="1"/>
                <c:pt idx="0">
                  <c:v>investment rate (right axis)</c:v>
                </c:pt>
              </c:strCache>
            </c:strRef>
          </c:tx>
          <c:spPr>
            <a:ln w="31750" cap="rnd">
              <a:solidFill>
                <a:srgbClr val="C0504D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multiLvlStrRef>
              <c:f>'18. Investment and inv rate'!$A$8:$C$39</c:f>
              <c:multiLvlStrCache>
                <c:ptCount val="32"/>
                <c:lvl>
                  <c:pt idx="0">
                    <c:v>2000</c:v>
                  </c:pt>
                  <c:pt idx="1">
                    <c:v>2005</c:v>
                  </c:pt>
                  <c:pt idx="2">
                    <c:v>2010</c:v>
                  </c:pt>
                  <c:pt idx="3">
                    <c:v>2015</c:v>
                  </c:pt>
                  <c:pt idx="5">
                    <c:v>Q1</c:v>
                  </c:pt>
                  <c:pt idx="6">
                    <c:v>Q2</c:v>
                  </c:pt>
                  <c:pt idx="7">
                    <c:v>Q3</c:v>
                  </c:pt>
                  <c:pt idx="8">
                    <c:v>Q4</c:v>
                  </c:pt>
                  <c:pt idx="9">
                    <c:v>Q1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Q1</c:v>
                  </c:pt>
                  <c:pt idx="14">
                    <c:v>Q2</c:v>
                  </c:pt>
                  <c:pt idx="15">
                    <c:v>Q3</c:v>
                  </c:pt>
                  <c:pt idx="16">
                    <c:v>Q4</c:v>
                  </c:pt>
                  <c:pt idx="17">
                    <c:v>Q1</c:v>
                  </c:pt>
                  <c:pt idx="18">
                    <c:v>Q2</c:v>
                  </c:pt>
                  <c:pt idx="19">
                    <c:v>Q3</c:v>
                  </c:pt>
                  <c:pt idx="20">
                    <c:v>Q4</c:v>
                  </c:pt>
                  <c:pt idx="21">
                    <c:v>Q1</c:v>
                  </c:pt>
                  <c:pt idx="22">
                    <c:v>Q2</c:v>
                  </c:pt>
                  <c:pt idx="23">
                    <c:v>Q3</c:v>
                  </c:pt>
                  <c:pt idx="24">
                    <c:v>Q4</c:v>
                  </c:pt>
                  <c:pt idx="25">
                    <c:v>Q1</c:v>
                  </c:pt>
                  <c:pt idx="26">
                    <c:v>Q2</c:v>
                  </c:pt>
                  <c:pt idx="27">
                    <c:v>Q3</c:v>
                  </c:pt>
                  <c:pt idx="28">
                    <c:v>Q4</c:v>
                  </c:pt>
                  <c:pt idx="29">
                    <c:v>Q1</c:v>
                  </c:pt>
                  <c:pt idx="30">
                    <c:v>Q2</c:v>
                  </c:pt>
                  <c:pt idx="31">
                    <c:v>Q3</c:v>
                  </c:pt>
                </c:lvl>
                <c:lvl>
                  <c:pt idx="5">
                    <c:v>2019</c:v>
                  </c:pt>
                  <c:pt idx="9">
                    <c:v>2020</c:v>
                  </c:pt>
                  <c:pt idx="13">
                    <c:v>2021</c:v>
                  </c:pt>
                  <c:pt idx="17">
                    <c:v>2022</c:v>
                  </c:pt>
                  <c:pt idx="21">
                    <c:v>2023</c:v>
                  </c:pt>
                  <c:pt idx="25">
                    <c:v>2024</c:v>
                  </c:pt>
                  <c:pt idx="29">
                    <c:v> '25</c:v>
                  </c:pt>
                </c:lvl>
                <c:lvl>
                  <c:pt idx="0">
                    <c:v>annual</c:v>
                  </c:pt>
                  <c:pt idx="4">
                    <c:v> </c:v>
                  </c:pt>
                  <c:pt idx="5">
                    <c:v>quarterly, annualised</c:v>
                  </c:pt>
                </c:lvl>
              </c:multiLvlStrCache>
            </c:multiLvlStrRef>
          </c:cat>
          <c:val>
            <c:numRef>
              <c:f>'18. Investment and inv rate'!$G$8:$G$39</c:f>
              <c:numCache>
                <c:formatCode>0.0%</c:formatCode>
                <c:ptCount val="32"/>
                <c:pt idx="0">
                  <c:v>0.1438705500025067</c:v>
                </c:pt>
                <c:pt idx="1">
                  <c:v>0.15878304904007937</c:v>
                </c:pt>
                <c:pt idx="2">
                  <c:v>0.17561635722797844</c:v>
                </c:pt>
                <c:pt idx="3">
                  <c:v>0.18008953284878657</c:v>
                </c:pt>
                <c:pt idx="5">
                  <c:v>0.15833280702265462</c:v>
                </c:pt>
                <c:pt idx="6">
                  <c:v>0.15451784675450017</c:v>
                </c:pt>
                <c:pt idx="7">
                  <c:v>0.15607319445923992</c:v>
                </c:pt>
                <c:pt idx="8">
                  <c:v>0.15001979983259017</c:v>
                </c:pt>
                <c:pt idx="9">
                  <c:v>0.14389456471311016</c:v>
                </c:pt>
                <c:pt idx="10">
                  <c:v>0.13550573485647138</c:v>
                </c:pt>
                <c:pt idx="11">
                  <c:v>0.13621785518624727</c:v>
                </c:pt>
                <c:pt idx="12">
                  <c:v>0.1358981706573808</c:v>
                </c:pt>
                <c:pt idx="13">
                  <c:v>0.13073491191149872</c:v>
                </c:pt>
                <c:pt idx="14">
                  <c:v>0.12847956092212165</c:v>
                </c:pt>
                <c:pt idx="15">
                  <c:v>0.13143581015801595</c:v>
                </c:pt>
                <c:pt idx="16">
                  <c:v>0.13371349240758054</c:v>
                </c:pt>
                <c:pt idx="17">
                  <c:v>0.13808989985598569</c:v>
                </c:pt>
                <c:pt idx="18">
                  <c:v>0.14011870309555316</c:v>
                </c:pt>
                <c:pt idx="19">
                  <c:v>0.14269448369572788</c:v>
                </c:pt>
                <c:pt idx="20">
                  <c:v>0.14622499691586546</c:v>
                </c:pt>
                <c:pt idx="21">
                  <c:v>0.14657211377983176</c:v>
                </c:pt>
                <c:pt idx="22">
                  <c:v>0.15317370842766981</c:v>
                </c:pt>
                <c:pt idx="23">
                  <c:v>0.14960365235206391</c:v>
                </c:pt>
                <c:pt idx="24">
                  <c:v>0.14804016213455301</c:v>
                </c:pt>
                <c:pt idx="25">
                  <c:v>0.14630509290751101</c:v>
                </c:pt>
                <c:pt idx="26">
                  <c:v>0.14706308282324604</c:v>
                </c:pt>
                <c:pt idx="27">
                  <c:v>0.14566408175955151</c:v>
                </c:pt>
                <c:pt idx="28">
                  <c:v>0.14190619283826769</c:v>
                </c:pt>
                <c:pt idx="29">
                  <c:v>0.14287274946966927</c:v>
                </c:pt>
                <c:pt idx="30">
                  <c:v>0.14063686971126674</c:v>
                </c:pt>
                <c:pt idx="31">
                  <c:v>0.13811986563955375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32D2-4B93-BE15-08C52018F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7187600"/>
        <c:axId val="807174288"/>
      </c:lineChart>
      <c:catAx>
        <c:axId val="1856535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27984"/>
        <c:crosses val="autoZero"/>
        <c:auto val="1"/>
        <c:lblAlgn val="ctr"/>
        <c:lblOffset val="100"/>
        <c:noMultiLvlLbl val="0"/>
      </c:catAx>
      <c:valAx>
        <c:axId val="185652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billions of constant (2023) rand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35056"/>
        <c:crosses val="autoZero"/>
        <c:crossBetween val="between"/>
      </c:valAx>
      <c:valAx>
        <c:axId val="807174288"/>
        <c:scaling>
          <c:orientation val="minMax"/>
          <c:max val="0.35000000000000003"/>
        </c:scaling>
        <c:delete val="0"/>
        <c:axPos val="r"/>
        <c:numFmt formatCode="0%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187600"/>
        <c:crosses val="max"/>
        <c:crossBetween val="between"/>
      </c:valAx>
      <c:catAx>
        <c:axId val="807187600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807174288"/>
        <c:crosses val="max"/>
        <c:auto val="1"/>
        <c:lblAlgn val="ctr"/>
        <c:lblOffset val="100"/>
        <c:noMultiLvlLbl val="0"/>
      </c:catAx>
      <c:spPr>
        <a:noFill/>
        <a:ln w="6350"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'19. Return on assets'!$A$9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C0504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Return on assets'!$B$5:$E$5</c:f>
              <c:strCache>
                <c:ptCount val="4"/>
                <c:pt idx="0">
                  <c:v> Mining </c:v>
                </c:pt>
                <c:pt idx="1">
                  <c:v> Manufacturing </c:v>
                </c:pt>
                <c:pt idx="2">
                  <c:v> Construction </c:v>
                </c:pt>
                <c:pt idx="3">
                  <c:v> Other </c:v>
                </c:pt>
              </c:strCache>
            </c:strRef>
          </c:cat>
          <c:val>
            <c:numRef>
              <c:f>'19. Return on assets'!$B$9:$E$9</c:f>
              <c:numCache>
                <c:formatCode>0%</c:formatCode>
                <c:ptCount val="4"/>
                <c:pt idx="0">
                  <c:v>1.4176783510656038E-2</c:v>
                </c:pt>
                <c:pt idx="1">
                  <c:v>5.9437927972932583E-2</c:v>
                </c:pt>
                <c:pt idx="2">
                  <c:v>0.12812610073969707</c:v>
                </c:pt>
                <c:pt idx="3">
                  <c:v>4.1404045171593302E-2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78-470E-8977-2D915B0DABD8}"/>
            </c:ext>
          </c:extLst>
        </c:ser>
        <c:ser>
          <c:idx val="4"/>
          <c:order val="4"/>
          <c:tx>
            <c:strRef>
              <c:f>'19. Return on assets'!$A$10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Return on assets'!$B$5:$E$5</c:f>
              <c:strCache>
                <c:ptCount val="4"/>
                <c:pt idx="0">
                  <c:v> Mining </c:v>
                </c:pt>
                <c:pt idx="1">
                  <c:v> Manufacturing </c:v>
                </c:pt>
                <c:pt idx="2">
                  <c:v> Construction </c:v>
                </c:pt>
                <c:pt idx="3">
                  <c:v> Other </c:v>
                </c:pt>
              </c:strCache>
            </c:strRef>
          </c:cat>
          <c:val>
            <c:numRef>
              <c:f>'19. Return on assets'!$B$10:$E$10</c:f>
              <c:numCache>
                <c:formatCode>0%</c:formatCode>
                <c:ptCount val="4"/>
                <c:pt idx="0">
                  <c:v>4.482056201683185E-2</c:v>
                </c:pt>
                <c:pt idx="1">
                  <c:v>6.5055871776765237E-2</c:v>
                </c:pt>
                <c:pt idx="2">
                  <c:v>7.9575335261635557E-2</c:v>
                </c:pt>
                <c:pt idx="3">
                  <c:v>4.5589603178097279E-2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78-470E-8977-2D915B0DABD8}"/>
            </c:ext>
          </c:extLst>
        </c:ser>
        <c:ser>
          <c:idx val="5"/>
          <c:order val="5"/>
          <c:tx>
            <c:strRef>
              <c:f>'19. Return on assets'!$A$11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C0504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Return on assets'!$B$5:$E$5</c:f>
              <c:strCache>
                <c:ptCount val="4"/>
                <c:pt idx="0">
                  <c:v> Mining </c:v>
                </c:pt>
                <c:pt idx="1">
                  <c:v> Manufacturing </c:v>
                </c:pt>
                <c:pt idx="2">
                  <c:v> Construction </c:v>
                </c:pt>
                <c:pt idx="3">
                  <c:v> Other </c:v>
                </c:pt>
              </c:strCache>
            </c:strRef>
          </c:cat>
          <c:val>
            <c:numRef>
              <c:f>'19. Return on assets'!$B$11:$E$11</c:f>
              <c:numCache>
                <c:formatCode>0%</c:formatCode>
                <c:ptCount val="4"/>
                <c:pt idx="0">
                  <c:v>3.8372259693101554E-2</c:v>
                </c:pt>
                <c:pt idx="1">
                  <c:v>7.1628580939513209E-3</c:v>
                </c:pt>
                <c:pt idx="2">
                  <c:v>4.2670590399117157E-2</c:v>
                </c:pt>
                <c:pt idx="3">
                  <c:v>8.4050946217707426E-3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578-470E-8977-2D915B0DABD8}"/>
            </c:ext>
          </c:extLst>
        </c:ser>
        <c:ser>
          <c:idx val="6"/>
          <c:order val="6"/>
          <c:tx>
            <c:strRef>
              <c:f>'19. Return on assets'!$A$12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Return on assets'!$B$5:$E$5</c:f>
              <c:strCache>
                <c:ptCount val="4"/>
                <c:pt idx="0">
                  <c:v> Mining </c:v>
                </c:pt>
                <c:pt idx="1">
                  <c:v> Manufacturing </c:v>
                </c:pt>
                <c:pt idx="2">
                  <c:v> Construction </c:v>
                </c:pt>
                <c:pt idx="3">
                  <c:v> Other </c:v>
                </c:pt>
              </c:strCache>
            </c:strRef>
          </c:cat>
          <c:val>
            <c:numRef>
              <c:f>'19. Return on assets'!$B$12:$E$12</c:f>
              <c:numCache>
                <c:formatCode>0%</c:formatCode>
                <c:ptCount val="4"/>
                <c:pt idx="0">
                  <c:v>0.17719889440006059</c:v>
                </c:pt>
                <c:pt idx="1">
                  <c:v>8.9083724418582796E-2</c:v>
                </c:pt>
                <c:pt idx="2">
                  <c:v>6.321230725803606E-2</c:v>
                </c:pt>
                <c:pt idx="3">
                  <c:v>4.5166437177746682E-2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578-470E-8977-2D915B0DABD8}"/>
            </c:ext>
          </c:extLst>
        </c:ser>
        <c:ser>
          <c:idx val="7"/>
          <c:order val="7"/>
          <c:tx>
            <c:strRef>
              <c:f>'19. Return on assets'!$A$13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4F81BD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Return on assets'!$B$5:$E$5</c:f>
              <c:strCache>
                <c:ptCount val="4"/>
                <c:pt idx="0">
                  <c:v> Mining </c:v>
                </c:pt>
                <c:pt idx="1">
                  <c:v> Manufacturing </c:v>
                </c:pt>
                <c:pt idx="2">
                  <c:v> Construction </c:v>
                </c:pt>
                <c:pt idx="3">
                  <c:v> Other </c:v>
                </c:pt>
              </c:strCache>
            </c:strRef>
          </c:cat>
          <c:val>
            <c:numRef>
              <c:f>'19. Return on assets'!$B$13:$E$13</c:f>
              <c:numCache>
                <c:formatCode>0%</c:formatCode>
                <c:ptCount val="4"/>
                <c:pt idx="0">
                  <c:v>0.13900551719351817</c:v>
                </c:pt>
                <c:pt idx="1">
                  <c:v>0.11737220246635144</c:v>
                </c:pt>
                <c:pt idx="2">
                  <c:v>1.9917119085097499E-2</c:v>
                </c:pt>
                <c:pt idx="3">
                  <c:v>5.6401410436104811E-2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578-470E-8977-2D915B0DABD8}"/>
            </c:ext>
          </c:extLst>
        </c:ser>
        <c:ser>
          <c:idx val="8"/>
          <c:order val="8"/>
          <c:tx>
            <c:strRef>
              <c:f>'19. Return on assets'!$A$14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F81BD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Return on assets'!$B$5:$E$5</c:f>
              <c:strCache>
                <c:ptCount val="4"/>
                <c:pt idx="0">
                  <c:v> Mining </c:v>
                </c:pt>
                <c:pt idx="1">
                  <c:v> Manufacturing </c:v>
                </c:pt>
                <c:pt idx="2">
                  <c:v> Construction </c:v>
                </c:pt>
                <c:pt idx="3">
                  <c:v> Other </c:v>
                </c:pt>
              </c:strCache>
            </c:strRef>
          </c:cat>
          <c:val>
            <c:numRef>
              <c:f>'19. Return on assets'!$B$14:$E$14</c:f>
              <c:numCache>
                <c:formatCode>0%</c:formatCode>
                <c:ptCount val="4"/>
                <c:pt idx="0">
                  <c:v>6.614755041666949E-2</c:v>
                </c:pt>
                <c:pt idx="1">
                  <c:v>9.3974762708486967E-2</c:v>
                </c:pt>
                <c:pt idx="2">
                  <c:v>0.14154406094815089</c:v>
                </c:pt>
                <c:pt idx="3">
                  <c:v>4.8230765249577479E-2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578-470E-8977-2D915B0DABD8}"/>
            </c:ext>
          </c:extLst>
        </c:ser>
        <c:ser>
          <c:idx val="9"/>
          <c:order val="9"/>
          <c:tx>
            <c:strRef>
              <c:f>'19. Return on assets'!$A$15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'19. Return on assets'!$B$5:$E$5</c:f>
              <c:strCache>
                <c:ptCount val="4"/>
                <c:pt idx="0">
                  <c:v> Mining </c:v>
                </c:pt>
                <c:pt idx="1">
                  <c:v> Manufacturing </c:v>
                </c:pt>
                <c:pt idx="2">
                  <c:v> Construction </c:v>
                </c:pt>
                <c:pt idx="3">
                  <c:v> Other </c:v>
                </c:pt>
              </c:strCache>
            </c:strRef>
          </c:cat>
          <c:val>
            <c:numRef>
              <c:f>'19. Return on assets'!$B$15:$E$15</c:f>
              <c:numCache>
                <c:formatCode>0%</c:formatCode>
                <c:ptCount val="4"/>
                <c:pt idx="0">
                  <c:v>4.8380169197878513E-2</c:v>
                </c:pt>
                <c:pt idx="1">
                  <c:v>9.2413849690807209E-2</c:v>
                </c:pt>
                <c:pt idx="2">
                  <c:v>5.2655566358774913E-2</c:v>
                </c:pt>
                <c:pt idx="3">
                  <c:v>4.4372796892269258E-2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578-470E-8977-2D915B0DABD8}"/>
            </c:ext>
          </c:extLst>
        </c:ser>
        <c:ser>
          <c:idx val="10"/>
          <c:order val="10"/>
          <c:tx>
            <c:strRef>
              <c:f>'19. Return on assets'!$A$16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4F81BD">
                <a:lumMod val="50000"/>
              </a:srgbClr>
            </a:solidFill>
            <a:ln>
              <a:noFill/>
            </a:ln>
            <a:effectLst/>
          </c:spPr>
          <c:invertIfNegative val="0"/>
          <c:cat>
            <c:strRef>
              <c:f>'19. Return on assets'!$B$5:$E$5</c:f>
              <c:strCache>
                <c:ptCount val="4"/>
                <c:pt idx="0">
                  <c:v> Mining </c:v>
                </c:pt>
                <c:pt idx="1">
                  <c:v> Manufacturing </c:v>
                </c:pt>
                <c:pt idx="2">
                  <c:v> Construction </c:v>
                </c:pt>
                <c:pt idx="3">
                  <c:v> Other </c:v>
                </c:pt>
              </c:strCache>
            </c:strRef>
          </c:cat>
          <c:val>
            <c:numRef>
              <c:f>'19. Return on assets'!$B$16:$E$16</c:f>
              <c:numCache>
                <c:formatCode>0%</c:formatCode>
                <c:ptCount val="4"/>
                <c:pt idx="0">
                  <c:v>4.1213146257111595E-2</c:v>
                </c:pt>
                <c:pt idx="1">
                  <c:v>0.11331524213135505</c:v>
                </c:pt>
                <c:pt idx="2">
                  <c:v>7.359643671017195E-2</c:v>
                </c:pt>
                <c:pt idx="3">
                  <c:v>7.368419663082526E-2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578-470E-8977-2D915B0DA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overlap val="25"/>
        <c:axId val="2102045503"/>
        <c:axId val="2102050079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'19. Return on assets'!$A$6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spPr>
                  <a:solidFill>
                    <a:schemeClr val="accent1">
                      <a:shade val="41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'19. Return on assets'!$B$5:$E$5</c15:sqref>
                        </c15:formulaRef>
                      </c:ext>
                    </c:extLst>
                    <c:strCache>
                      <c:ptCount val="4"/>
                      <c:pt idx="0">
                        <c:v> Mining </c:v>
                      </c:pt>
                      <c:pt idx="1">
                        <c:v> Manufacturing </c:v>
                      </c:pt>
                      <c:pt idx="2">
                        <c:v> Construction </c:v>
                      </c:pt>
                      <c:pt idx="3">
                        <c:v> Other 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'19. Return on assets'!$B$6:$E$6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>
                        <c:v>-1.1023312214934725E-2</c:v>
                      </c:pt>
                      <c:pt idx="1">
                        <c:v>0.10895058173021541</c:v>
                      </c:pt>
                      <c:pt idx="2">
                        <c:v>0.10962549766867509</c:v>
                      </c:pt>
                      <c:pt idx="3">
                        <c:v>6.3781246944562137E-2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F578-470E-8977-2D915B0DABD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'19. Return on assets'!$A$7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spPr>
                  <a:solidFill>
                    <a:schemeClr val="accent1">
                      <a:shade val="5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'19. Return on assets'!$B$5:$E$5</c15:sqref>
                        </c15:formulaRef>
                      </c:ext>
                    </c:extLst>
                    <c:strCache>
                      <c:ptCount val="4"/>
                      <c:pt idx="0">
                        <c:v> Mining </c:v>
                      </c:pt>
                      <c:pt idx="1">
                        <c:v> Manufacturing </c:v>
                      </c:pt>
                      <c:pt idx="2">
                        <c:v> Construction </c:v>
                      </c:pt>
                      <c:pt idx="3">
                        <c:v> Other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'19. Return on assets'!$B$7:$E$7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>
                        <c:v>2.1116915306456766E-2</c:v>
                      </c:pt>
                      <c:pt idx="1">
                        <c:v>9.6888364238243666E-2</c:v>
                      </c:pt>
                      <c:pt idx="2">
                        <c:v>5.7388330483379907E-2</c:v>
                      </c:pt>
                      <c:pt idx="3">
                        <c:v>4.9837468721498565E-2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F578-470E-8977-2D915B0DABD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'19. Return on assets'!$A$8</c15:sqref>
                        </c15:formulaRef>
                      </c:ext>
                    </c:extLst>
                    <c:strCache>
                      <c:ptCount val="1"/>
                      <c:pt idx="0">
                        <c:v>2017</c:v>
                      </c:pt>
                    </c:strCache>
                  </c:strRef>
                </c:tx>
                <c:spPr>
                  <a:solidFill>
                    <a:schemeClr val="accent1">
                      <a:shade val="6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'19. Return on assets'!$B$5:$E$5</c15:sqref>
                        </c15:formulaRef>
                      </c:ext>
                    </c:extLst>
                    <c:strCache>
                      <c:ptCount val="4"/>
                      <c:pt idx="0">
                        <c:v> Mining </c:v>
                      </c:pt>
                      <c:pt idx="1">
                        <c:v> Manufacturing </c:v>
                      </c:pt>
                      <c:pt idx="2">
                        <c:v> Construction </c:v>
                      </c:pt>
                      <c:pt idx="3">
                        <c:v> Other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'19. Return on assets'!$B$8:$E$8</c15:sqref>
                        </c15:formulaRef>
                      </c:ext>
                    </c:extLst>
                    <c:numCache>
                      <c:formatCode>0%</c:formatCode>
                      <c:ptCount val="4"/>
                      <c:pt idx="0">
                        <c:v>4.7011880537959792E-3</c:v>
                      </c:pt>
                      <c:pt idx="1">
                        <c:v>8.9677634257374433E-2</c:v>
                      </c:pt>
                      <c:pt idx="2">
                        <c:v>7.4822531074060977E-2</c:v>
                      </c:pt>
                      <c:pt idx="3">
                        <c:v>0.11176308832326663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F578-470E-8977-2D915B0DABD8}"/>
                  </c:ext>
                </c:extLst>
              </c15:ser>
            </c15:filteredBarSeries>
          </c:ext>
        </c:extLst>
      </c:barChart>
      <c:catAx>
        <c:axId val="21020455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50079"/>
        <c:crosses val="autoZero"/>
        <c:auto val="1"/>
        <c:lblAlgn val="ctr"/>
        <c:lblOffset val="100"/>
        <c:noMultiLvlLbl val="0"/>
      </c:catAx>
      <c:valAx>
        <c:axId val="2102050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2045503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'20. Mining &amp; mfg profits '!$C$5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1F497D">
                  <a:lumMod val="75000"/>
                  <a:alpha val="69000"/>
                </a:srgbClr>
              </a:solidFill>
            </a:ln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'20. Mining &amp; mfg profits '!$A$6:$A$47</c15:sqref>
                  </c15:fullRef>
                </c:ext>
              </c:extLst>
              <c:f>'20. Mining &amp; mfg profits '!$A$18:$A$47</c:f>
              <c:numCache>
                <c:formatCode>General</c:formatCode>
                <c:ptCount val="30"/>
                <c:pt idx="0">
                  <c:v>2018</c:v>
                </c:pt>
                <c:pt idx="4">
                  <c:v>2019</c:v>
                </c:pt>
                <c:pt idx="8">
                  <c:v>2020</c:v>
                </c:pt>
                <c:pt idx="12">
                  <c:v>2021</c:v>
                </c:pt>
                <c:pt idx="16">
                  <c:v>2022</c:v>
                </c:pt>
                <c:pt idx="20">
                  <c:v>2023</c:v>
                </c:pt>
                <c:pt idx="24">
                  <c:v>2024</c:v>
                </c:pt>
                <c:pt idx="28">
                  <c:v>2025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'20. Mining &amp; mfg profits '!$C$6:$C$47</c15:sqref>
                  </c15:fullRef>
                </c:ext>
              </c:extLst>
              <c:f>'20. Mining &amp; mfg profits '!$C$18:$C$47</c:f>
              <c:numCache>
                <c:formatCode>_-* #\ ##0_-;\-* #\ ##0_-;_-* "-"??_-;_-@_-</c:formatCode>
                <c:ptCount val="30"/>
                <c:pt idx="0">
                  <c:v>16.185043478260873</c:v>
                </c:pt>
                <c:pt idx="1">
                  <c:v>39.148096514745319</c:v>
                </c:pt>
                <c:pt idx="2">
                  <c:v>70.348121854304637</c:v>
                </c:pt>
                <c:pt idx="3">
                  <c:v>55.061249011857704</c:v>
                </c:pt>
                <c:pt idx="4">
                  <c:v>41.968041558441563</c:v>
                </c:pt>
                <c:pt idx="5">
                  <c:v>41.968246153846152</c:v>
                </c:pt>
                <c:pt idx="6">
                  <c:v>40.365923664122143</c:v>
                </c:pt>
                <c:pt idx="7">
                  <c:v>30.505855513307985</c:v>
                </c:pt>
                <c:pt idx="8">
                  <c:v>16.899830423940152</c:v>
                </c:pt>
                <c:pt idx="9">
                  <c:v>-5.2150765370138012</c:v>
                </c:pt>
                <c:pt idx="10">
                  <c:v>52.431328395061726</c:v>
                </c:pt>
                <c:pt idx="11">
                  <c:v>65.397451414514151</c:v>
                </c:pt>
                <c:pt idx="12">
                  <c:v>40.137584541062807</c:v>
                </c:pt>
                <c:pt idx="13">
                  <c:v>63.061231137724548</c:v>
                </c:pt>
                <c:pt idx="14">
                  <c:v>62.531463529411759</c:v>
                </c:pt>
                <c:pt idx="15">
                  <c:v>54.528891986062732</c:v>
                </c:pt>
                <c:pt idx="16">
                  <c:v>71.142896237172167</c:v>
                </c:pt>
                <c:pt idx="17">
                  <c:v>67.542948775055692</c:v>
                </c:pt>
                <c:pt idx="18">
                  <c:v>60.145995623632388</c:v>
                </c:pt>
                <c:pt idx="19">
                  <c:v>53.083804983748657</c:v>
                </c:pt>
                <c:pt idx="20">
                  <c:v>55.100796592119273</c:v>
                </c:pt>
                <c:pt idx="21">
                  <c:v>64.218655391120507</c:v>
                </c:pt>
                <c:pt idx="22">
                  <c:v>92.029208722741444</c:v>
                </c:pt>
                <c:pt idx="23">
                  <c:v>77.176486096807423</c:v>
                </c:pt>
                <c:pt idx="24">
                  <c:v>60.477087967644081</c:v>
                </c:pt>
                <c:pt idx="25">
                  <c:v>79.51040643863179</c:v>
                </c:pt>
                <c:pt idx="26">
                  <c:v>62.184447999999996</c:v>
                </c:pt>
                <c:pt idx="27">
                  <c:v>82.040831999999995</c:v>
                </c:pt>
                <c:pt idx="28">
                  <c:v>62.15357480314961</c:v>
                </c:pt>
                <c:pt idx="29">
                  <c:v>77.167000000000002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4EB-4FA5-AEFE-D8417B3BFE06}"/>
            </c:ext>
          </c:extLst>
        </c:ser>
        <c:ser>
          <c:idx val="1"/>
          <c:order val="1"/>
          <c:tx>
            <c:strRef>
              <c:f>'20. Mining &amp; mfg profits '!$B$5</c:f>
              <c:strCache>
                <c:ptCount val="1"/>
                <c:pt idx="0">
                  <c:v>Mining</c:v>
                </c:pt>
              </c:strCache>
            </c:strRef>
          </c:tx>
          <c:spPr>
            <a:ln w="15875">
              <a:solidFill>
                <a:srgbClr val="4F81BD">
                  <a:lumMod val="60000"/>
                  <a:lumOff val="40000"/>
                </a:srgbClr>
              </a:solidFill>
            </a:ln>
          </c:spPr>
          <c:marker>
            <c:symbol val="triangle"/>
            <c:size val="7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'20. Mining &amp; mfg profits '!$A$6:$A$47</c15:sqref>
                  </c15:fullRef>
                </c:ext>
              </c:extLst>
              <c:f>'20. Mining &amp; mfg profits '!$A$18:$A$47</c:f>
              <c:numCache>
                <c:formatCode>General</c:formatCode>
                <c:ptCount val="30"/>
                <c:pt idx="0">
                  <c:v>2018</c:v>
                </c:pt>
                <c:pt idx="4">
                  <c:v>2019</c:v>
                </c:pt>
                <c:pt idx="8">
                  <c:v>2020</c:v>
                </c:pt>
                <c:pt idx="12">
                  <c:v>2021</c:v>
                </c:pt>
                <c:pt idx="16">
                  <c:v>2022</c:v>
                </c:pt>
                <c:pt idx="20">
                  <c:v>2023</c:v>
                </c:pt>
                <c:pt idx="24">
                  <c:v>2024</c:v>
                </c:pt>
                <c:pt idx="28">
                  <c:v>2025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'20. Mining &amp; mfg profits '!$B$6:$B$47</c15:sqref>
                  </c15:fullRef>
                </c:ext>
              </c:extLst>
              <c:f>'20. Mining &amp; mfg profits '!$B$18:$B$47</c:f>
              <c:numCache>
                <c:formatCode>_-* #\ ##0_-;\-* #\ ##0_-;_-* "-"??_-;_-@_-</c:formatCode>
                <c:ptCount val="30"/>
                <c:pt idx="0">
                  <c:v>23.970782608695657</c:v>
                </c:pt>
                <c:pt idx="1">
                  <c:v>-8.894798927613941</c:v>
                </c:pt>
                <c:pt idx="2">
                  <c:v>32.632370860927153</c:v>
                </c:pt>
                <c:pt idx="3">
                  <c:v>12.055947299077735</c:v>
                </c:pt>
                <c:pt idx="4">
                  <c:v>28.044301298701299</c:v>
                </c:pt>
                <c:pt idx="5">
                  <c:v>28.337230769230768</c:v>
                </c:pt>
                <c:pt idx="6">
                  <c:v>23.38784732824428</c:v>
                </c:pt>
                <c:pt idx="7">
                  <c:v>26.346261089987326</c:v>
                </c:pt>
                <c:pt idx="8">
                  <c:v>44.356309226932666</c:v>
                </c:pt>
                <c:pt idx="9">
                  <c:v>26.80644416562108</c:v>
                </c:pt>
                <c:pt idx="10">
                  <c:v>74.50674567901234</c:v>
                </c:pt>
                <c:pt idx="11">
                  <c:v>87.167212792127927</c:v>
                </c:pt>
                <c:pt idx="12">
                  <c:v>112.09708212560388</c:v>
                </c:pt>
                <c:pt idx="13">
                  <c:v>118.10828263473054</c:v>
                </c:pt>
                <c:pt idx="14">
                  <c:v>63.618108235294116</c:v>
                </c:pt>
                <c:pt idx="15">
                  <c:v>40.108450638792107</c:v>
                </c:pt>
                <c:pt idx="16">
                  <c:v>106.26714709236032</c:v>
                </c:pt>
                <c:pt idx="17">
                  <c:v>91.352659242761703</c:v>
                </c:pt>
                <c:pt idx="18">
                  <c:v>85.864752735229757</c:v>
                </c:pt>
                <c:pt idx="19">
                  <c:v>79.803215601300124</c:v>
                </c:pt>
                <c:pt idx="20">
                  <c:v>53.725648562300314</c:v>
                </c:pt>
                <c:pt idx="21">
                  <c:v>39.681623678646936</c:v>
                </c:pt>
                <c:pt idx="22">
                  <c:v>50.526903426791286</c:v>
                </c:pt>
                <c:pt idx="23">
                  <c:v>20.318648815653969</c:v>
                </c:pt>
                <c:pt idx="24">
                  <c:v>31.023369059656218</c:v>
                </c:pt>
                <c:pt idx="25">
                  <c:v>38.437086519114686</c:v>
                </c:pt>
                <c:pt idx="26">
                  <c:v>25.966592000000002</c:v>
                </c:pt>
                <c:pt idx="27">
                  <c:v>48.95232</c:v>
                </c:pt>
                <c:pt idx="28">
                  <c:v>40.762456692913389</c:v>
                </c:pt>
                <c:pt idx="29">
                  <c:v>27.193999999999999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4EB-4FA5-AEFE-D8417B3BF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120"/>
          <c:min val="-1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_-* #\ ##0_-;\-* #\ ##0_-;_-* &quot;-&quot;??_-;_-@_-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  <c:majorUnit val="10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Relationship Id="rId4" Type="http://schemas.openxmlformats.org/officeDocument/2006/relationships/chart" Target="../charts/chart1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325513" y="822068"/>
    <xdr:ext cx="8668712" cy="454269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05A6F37-4745-4384-8789-63792D7C52B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937000" y="406400"/>
    <xdr:ext cx="8660694" cy="4695497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6EAD6B5-7787-4C11-B529-8BDA7B343B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664199" y="201083"/>
    <xdr:ext cx="8672015" cy="595418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D137D7F-9DF6-4810-8537-35D7C5C1001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62428" y="2422072"/>
    <xdr:ext cx="8660694" cy="443592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66ED267-583A-4AD5-AAEA-64B9BBC0080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25254" y="3982357"/>
    <xdr:ext cx="10038319" cy="484414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AD0F31-C29E-49B0-9EC5-0EB10A35216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320674" y="1943628"/>
    <xdr:ext cx="8660694" cy="558376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351B9B1-AB08-45D3-ABE7-2041B6F2636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1198033" y="2821518"/>
    <xdr:ext cx="8660694" cy="496781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C6BC158-78F4-4359-806F-DBA46E7AFAB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5637214" y="220663"/>
    <xdr:ext cx="8660694" cy="471050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6C3F4B-1342-42D1-9079-ABDD579297B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16510</xdr:colOff>
      <xdr:row>2</xdr:row>
      <xdr:rowOff>24130</xdr:rowOff>
    </xdr:from>
    <xdr:to>
      <xdr:col>17</xdr:col>
      <xdr:colOff>1270</xdr:colOff>
      <xdr:row>26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58F2D3-C999-4F3F-A408-7355A98470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3943350" y="1473201"/>
    <xdr:ext cx="8660694" cy="418132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C9200F-61AB-424A-8CFA-93DAA3DC6A9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6314428" y="618833"/>
    <xdr:ext cx="8660694" cy="4849224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B10CD23-1C5C-44B8-A8A5-38C35FE0C9F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13925025" y="763057"/>
    <xdr:ext cx="8315850" cy="422963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0986C2C-FF62-4C8B-846E-3D78660A2D6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13977683" y="5660863"/>
    <xdr:ext cx="8003523" cy="4222665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DDDCB9A-6A6D-4EC8-A0EF-84D693394E4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627380</xdr:colOff>
      <xdr:row>20</xdr:row>
      <xdr:rowOff>147955</xdr:rowOff>
    </xdr:from>
    <xdr:to>
      <xdr:col>12</xdr:col>
      <xdr:colOff>528320</xdr:colOff>
      <xdr:row>41</xdr:row>
      <xdr:rowOff>138748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CC3C0D-486B-4D5F-943C-4068A96BCC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9524</xdr:colOff>
      <xdr:row>19</xdr:row>
      <xdr:rowOff>15241</xdr:rowOff>
    </xdr:from>
    <xdr:to>
      <xdr:col>31</xdr:col>
      <xdr:colOff>559594</xdr:colOff>
      <xdr:row>39</xdr:row>
      <xdr:rowOff>142876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C7A4F86-B329-42C9-ADDB-58295AFE80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679132</xdr:colOff>
      <xdr:row>44</xdr:row>
      <xdr:rowOff>75883</xdr:rowOff>
    </xdr:from>
    <xdr:to>
      <xdr:col>12</xdr:col>
      <xdr:colOff>576262</xdr:colOff>
      <xdr:row>64</xdr:row>
      <xdr:rowOff>49213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268AA5D-97A8-402B-BBB6-A0C067623D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22859</xdr:colOff>
      <xdr:row>42</xdr:row>
      <xdr:rowOff>7620</xdr:rowOff>
    </xdr:from>
    <xdr:to>
      <xdr:col>31</xdr:col>
      <xdr:colOff>595313</xdr:colOff>
      <xdr:row>63</xdr:row>
      <xdr:rowOff>23812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3EDB362-A264-4C09-98C6-3135FC6BE2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4709583"/>
    <xdr:ext cx="8660694" cy="504825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FB01E91-9745-4A37-8936-4FE85B67D22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613475" y="3110424"/>
    <xdr:ext cx="8660694" cy="44093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78B37AE-0311-49FA-812A-66D0BECC1E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3536681" y="1919416"/>
    <xdr:ext cx="8660694" cy="427483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C107F7B-2D53-498A-AF2D-4A051769753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7257143" y="443492"/>
    <xdr:ext cx="8660694" cy="471714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DA739E8-208B-4A8D-B328-E12FC93BA31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4372429" y="326571"/>
    <xdr:ext cx="8660694" cy="5179786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C07F2A1-A61E-4E8C-B650-E49C288CC02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3546929" y="1052286"/>
    <xdr:ext cx="8660694" cy="5224445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83E77C2-9595-4519-90D1-0B67548C132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neva.TIPSHQ\AppData\Local\Microsoft\Windows\Temporary%20Internet%20Files\Content.Outlook\Z7DA1ZHD\trends%20from%20200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ipssouthafrica-my.sharepoint.com/Users/neva.TIPSHQ/AppData/Local/Microsoft/Windows/Temporary%20Internet%20Files/Content.Outlook/Z7DA1ZHD/trends%20from%20200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ipssouthafrica-my.sharepoint.com/NA/Publication/2014-05/SUT/SUT%2020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NA/Publication/2014-05/SUT/SUT%2020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.TIPSHQ/AppData/Local/Microsoft/Windows/Temporary%20Internet%20Files/Content.Outlook/Z7DA1ZHD/trends%20from%202008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documents\electricity\electricity%20for%20distribution%20in%20SA%20eskom%20other%20june%202024.xlsx" TargetMode="External"/><Relationship Id="rId1" Type="http://schemas.openxmlformats.org/officeDocument/2006/relationships/externalLinkPath" Target="/documents/electricity/electricity%20for%20distribution%20in%20SA%20eskom%20other%20june%202024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ipssouthafrica-my.sharepoint.com/Documents%20and%20Settings/ndivhuwog.000/Desktop/Malera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divhuwog.000/Desktop/Malerat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va/Downloads/Data_for_The_Real_Economy_Bulletin_Q3_2022_(compiled_in_December__20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cel table from 20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Quarterly change in GDP"/>
      <sheetName val="2. Quarterly GDP in R trns"/>
      <sheetName val="3. Quarterly growth by sector"/>
      <sheetName val="4. Electricity supply"/>
      <sheetName val="5. Manufacturing sales"/>
      <sheetName val="6. Mfg sales by industry"/>
      <sheetName val="7. Expenditure on GDP"/>
      <sheetName val="9. Employment by sector"/>
      <sheetName val="10. Employment by occupation"/>
      <sheetName val="11. Manufacturing employment"/>
      <sheetName val="12. Empl by mfg industry"/>
      <sheetName val="13. Empl in mfg vs. non-mfg"/>
      <sheetName val="14. Mining employment"/>
      <sheetName val="15. Exports, imports, BOT"/>
      <sheetName val="16-17 Imports exports by sector"/>
      <sheetName val="Table 1. Trade by mfg subsector"/>
      <sheetName val="18. Public &amp; private investment"/>
      <sheetName val="21. Mining &amp; mfg profits"/>
      <sheetName val="22. Govt bond yields"/>
      <sheetName val="23. Main expenditure &amp; revenue"/>
      <sheetName val="24. Spending on social wage"/>
      <sheetName val="25. Spending by function "/>
      <sheetName val="26. Spending on economic dev."/>
      <sheetName val="27. Spending on infrastru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>
            <v>2019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Luthandolwethu Zondi" id="{A6E321E5-EB1E-423F-BA2A-AE764BCD4D14}" userId="S::Luthandolwethu@tips.org.za::9ef6215f-679d-47b3-9a46-501759423a18" providerId="AD"/>
</personList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 2007 - 2010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 2007 - 2010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 2007 - 2010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15" dT="2024-08-21T09:21:39.55" personId="{A6E321E5-EB1E-423F-BA2A-AE764BCD4D14}" id="{68ACE2CB-D8F6-477A-9196-49CD79BB3F3A}">
    <text>Q12024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8.xml"/><Relationship Id="rId4" Type="http://schemas.microsoft.com/office/2017/10/relationships/threadedComment" Target="../threadedComments/threadedComment1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89"/>
  <sheetViews>
    <sheetView zoomScale="74" zoomScaleNormal="74" workbookViewId="0">
      <pane xSplit="1" ySplit="4" topLeftCell="B65" activePane="bottomRight" state="frozen"/>
      <selection pane="topRight" activeCell="B1" sqref="B1"/>
      <selection pane="bottomLeft" activeCell="A5" sqref="A5"/>
      <selection pane="bottomRight" activeCell="A89" sqref="A89"/>
    </sheetView>
  </sheetViews>
  <sheetFormatPr defaultRowHeight="14.5" x14ac:dyDescent="0.35"/>
  <cols>
    <col min="1" max="1" width="7.1796875" customWidth="1"/>
  </cols>
  <sheetData>
    <row r="1" spans="1:4" ht="26" x14ac:dyDescent="0.6">
      <c r="A1" s="1" t="s">
        <v>180</v>
      </c>
    </row>
    <row r="2" spans="1:4" x14ac:dyDescent="0.35">
      <c r="A2" s="2" t="s">
        <v>181</v>
      </c>
    </row>
    <row r="3" spans="1:4" x14ac:dyDescent="0.35">
      <c r="A3" s="2"/>
    </row>
    <row r="4" spans="1:4" ht="26" x14ac:dyDescent="0.6">
      <c r="A4" s="1"/>
      <c r="B4" t="s">
        <v>183</v>
      </c>
    </row>
    <row r="5" spans="1:4" x14ac:dyDescent="0.35">
      <c r="A5" s="134">
        <v>2005</v>
      </c>
      <c r="B5" s="9">
        <v>1.0165997447253439E-2</v>
      </c>
      <c r="C5" s="9"/>
      <c r="D5" s="86"/>
    </row>
    <row r="6" spans="1:4" x14ac:dyDescent="0.35">
      <c r="A6" s="134"/>
      <c r="B6" s="9">
        <v>1.7945539735341853E-2</v>
      </c>
      <c r="C6" s="9"/>
      <c r="D6" s="86"/>
    </row>
    <row r="7" spans="1:4" x14ac:dyDescent="0.35">
      <c r="A7" s="134"/>
      <c r="B7" s="9">
        <v>1.3636185403032242E-2</v>
      </c>
      <c r="C7" s="9"/>
      <c r="D7" s="86"/>
    </row>
    <row r="8" spans="1:4" x14ac:dyDescent="0.35">
      <c r="A8" s="134"/>
      <c r="B8" s="9">
        <v>6.6935606296185668E-3</v>
      </c>
      <c r="C8" s="9"/>
      <c r="D8" s="86"/>
    </row>
    <row r="9" spans="1:4" x14ac:dyDescent="0.35">
      <c r="A9" s="134">
        <v>2006</v>
      </c>
      <c r="B9" s="9">
        <v>1.7571684316958214E-2</v>
      </c>
      <c r="C9" s="9"/>
      <c r="D9" s="86"/>
    </row>
    <row r="10" spans="1:4" x14ac:dyDescent="0.35">
      <c r="A10" s="134"/>
      <c r="B10" s="9">
        <v>1.4202436253424988E-2</v>
      </c>
      <c r="C10" s="9"/>
      <c r="D10" s="86"/>
    </row>
    <row r="11" spans="1:4" x14ac:dyDescent="0.35">
      <c r="A11" s="134"/>
      <c r="B11" s="9">
        <v>1.3811529745072493E-2</v>
      </c>
      <c r="C11" s="9"/>
      <c r="D11" s="86"/>
    </row>
    <row r="12" spans="1:4" x14ac:dyDescent="0.35">
      <c r="A12" s="134"/>
      <c r="B12" s="9">
        <v>1.3828179232528992E-2</v>
      </c>
      <c r="C12" s="9"/>
      <c r="D12" s="86"/>
    </row>
    <row r="13" spans="1:4" x14ac:dyDescent="0.35">
      <c r="A13" s="134">
        <v>2007</v>
      </c>
      <c r="B13" s="9">
        <v>1.6236720047158926E-2</v>
      </c>
      <c r="C13" s="9"/>
      <c r="D13" s="86"/>
    </row>
    <row r="14" spans="1:4" x14ac:dyDescent="0.35">
      <c r="A14" s="134"/>
      <c r="B14" s="9">
        <v>8.1955799541209018E-3</v>
      </c>
      <c r="C14" s="9"/>
      <c r="D14" s="86"/>
    </row>
    <row r="15" spans="1:4" x14ac:dyDescent="0.35">
      <c r="A15" s="134"/>
      <c r="B15" s="9">
        <v>1.1719351832540914E-2</v>
      </c>
      <c r="C15" s="9"/>
      <c r="D15" s="86"/>
    </row>
    <row r="16" spans="1:4" x14ac:dyDescent="0.35">
      <c r="A16" s="134"/>
      <c r="B16" s="9">
        <v>1.4170797245472988E-2</v>
      </c>
      <c r="C16" s="9"/>
      <c r="D16" s="86"/>
    </row>
    <row r="17" spans="1:4" x14ac:dyDescent="0.35">
      <c r="A17" s="134">
        <v>2008</v>
      </c>
      <c r="B17" s="9">
        <v>4.200052698526191E-3</v>
      </c>
      <c r="C17" s="9"/>
      <c r="D17" s="86"/>
    </row>
    <row r="18" spans="1:4" x14ac:dyDescent="0.35">
      <c r="A18" s="134"/>
      <c r="B18" s="9">
        <v>1.2208871395048337E-2</v>
      </c>
      <c r="C18" s="9"/>
      <c r="D18" s="86"/>
    </row>
    <row r="19" spans="1:4" x14ac:dyDescent="0.35">
      <c r="A19" s="134"/>
      <c r="B19" s="9">
        <v>2.3893335016145212E-3</v>
      </c>
      <c r="C19" s="9"/>
      <c r="D19" s="86"/>
    </row>
    <row r="20" spans="1:4" x14ac:dyDescent="0.35">
      <c r="A20" s="134"/>
      <c r="B20" s="9">
        <v>-5.6924852404030002E-3</v>
      </c>
      <c r="C20" s="9"/>
      <c r="D20" s="86"/>
    </row>
    <row r="21" spans="1:4" x14ac:dyDescent="0.35">
      <c r="A21" s="134">
        <v>2009</v>
      </c>
      <c r="B21" s="9">
        <v>-1.5555425976118475E-2</v>
      </c>
      <c r="C21" s="9"/>
      <c r="D21" s="86"/>
    </row>
    <row r="22" spans="1:4" x14ac:dyDescent="0.35">
      <c r="A22" s="134"/>
      <c r="B22" s="9">
        <v>-3.4321137221483555E-3</v>
      </c>
      <c r="C22" s="9"/>
      <c r="D22" s="86"/>
    </row>
    <row r="23" spans="1:4" x14ac:dyDescent="0.35">
      <c r="A23" s="134"/>
      <c r="B23" s="9">
        <v>2.3190719909902402E-3</v>
      </c>
      <c r="C23" s="9"/>
      <c r="D23" s="86"/>
    </row>
    <row r="24" spans="1:4" x14ac:dyDescent="0.35">
      <c r="A24" s="134"/>
      <c r="B24" s="9">
        <v>6.6697167932647794E-3</v>
      </c>
      <c r="C24" s="9"/>
      <c r="D24" s="86"/>
    </row>
    <row r="25" spans="1:4" x14ac:dyDescent="0.35">
      <c r="A25" s="134">
        <v>2010</v>
      </c>
      <c r="B25" s="9">
        <v>1.1667249068162411E-2</v>
      </c>
      <c r="C25" s="9"/>
      <c r="D25" s="86"/>
    </row>
    <row r="26" spans="1:4" x14ac:dyDescent="0.35">
      <c r="A26" s="134"/>
      <c r="B26" s="9">
        <v>8.394119791030219E-3</v>
      </c>
      <c r="C26" s="9"/>
      <c r="D26" s="86"/>
    </row>
    <row r="27" spans="1:4" x14ac:dyDescent="0.35">
      <c r="A27" s="134"/>
      <c r="B27" s="9">
        <v>8.9024630823741902E-3</v>
      </c>
      <c r="C27" s="9"/>
      <c r="D27" s="86"/>
    </row>
    <row r="28" spans="1:4" x14ac:dyDescent="0.35">
      <c r="A28" s="134"/>
      <c r="B28" s="9">
        <v>9.3078134346715746E-3</v>
      </c>
      <c r="C28" s="9"/>
      <c r="D28" s="86"/>
    </row>
    <row r="29" spans="1:4" x14ac:dyDescent="0.35">
      <c r="A29" s="134">
        <v>2011</v>
      </c>
      <c r="B29" s="9">
        <v>9.8480169218579938E-3</v>
      </c>
      <c r="C29" s="9"/>
      <c r="D29" s="86"/>
    </row>
    <row r="30" spans="1:4" x14ac:dyDescent="0.35">
      <c r="A30" s="134"/>
      <c r="B30" s="9">
        <v>5.596715133178165E-3</v>
      </c>
      <c r="C30" s="9"/>
      <c r="D30" s="86"/>
    </row>
    <row r="31" spans="1:4" x14ac:dyDescent="0.35">
      <c r="A31" s="134"/>
      <c r="B31" s="9">
        <v>4.1377111629474772E-3</v>
      </c>
      <c r="C31" s="9"/>
      <c r="D31" s="86"/>
    </row>
    <row r="32" spans="1:4" x14ac:dyDescent="0.35">
      <c r="A32" s="134"/>
      <c r="B32" s="9">
        <v>6.8408623596842855E-3</v>
      </c>
      <c r="C32" s="9"/>
      <c r="D32" s="86"/>
    </row>
    <row r="33" spans="1:91" x14ac:dyDescent="0.35">
      <c r="A33" s="134">
        <v>2012</v>
      </c>
      <c r="B33" s="9">
        <v>5.6684325344733555E-3</v>
      </c>
      <c r="C33" s="9"/>
      <c r="D33" s="86"/>
    </row>
    <row r="34" spans="1:91" x14ac:dyDescent="0.35">
      <c r="A34" s="134"/>
      <c r="B34" s="9">
        <v>8.3473352076288698E-3</v>
      </c>
      <c r="C34" s="9"/>
      <c r="D34" s="86"/>
    </row>
    <row r="35" spans="1:91" x14ac:dyDescent="0.35">
      <c r="A35" s="134"/>
      <c r="B35" s="9">
        <v>4.0655842081378513E-3</v>
      </c>
      <c r="C35" s="9"/>
      <c r="D35" s="86"/>
      <c r="I35">
        <v>1.0531526327482998E-2</v>
      </c>
      <c r="J35">
        <v>1.8397457019122099E-2</v>
      </c>
      <c r="K35">
        <v>1.388914779653061E-2</v>
      </c>
      <c r="L35">
        <v>6.7639979342744017E-3</v>
      </c>
      <c r="M35">
        <v>1.7441615917808129E-2</v>
      </c>
      <c r="N35">
        <v>1.6343341839077041E-2</v>
      </c>
      <c r="O35">
        <v>1.479116050766649E-2</v>
      </c>
      <c r="P35">
        <v>1.4269649408623408E-2</v>
      </c>
      <c r="Q35">
        <v>1.5944270967872542E-2</v>
      </c>
      <c r="R35">
        <v>7.6720117499746721E-3</v>
      </c>
      <c r="S35">
        <v>1.1648980173535328E-2</v>
      </c>
      <c r="T35">
        <v>1.3580687766478805E-2</v>
      </c>
      <c r="U35">
        <v>3.0651744123673108E-3</v>
      </c>
      <c r="V35">
        <v>1.1604958878962179E-2</v>
      </c>
      <c r="W35">
        <v>9.3602803964998316E-4</v>
      </c>
      <c r="X35">
        <v>-6.4137439959414122E-3</v>
      </c>
      <c r="Y35">
        <v>-1.5470259096843852E-2</v>
      </c>
      <c r="Z35">
        <v>-2.3989266905644069E-3</v>
      </c>
      <c r="AA35">
        <v>3.2165226026894533E-3</v>
      </c>
      <c r="AB35">
        <v>7.4124838890332612E-3</v>
      </c>
      <c r="AC35">
        <v>1.1736763659198957E-2</v>
      </c>
      <c r="AD35">
        <v>8.0386754525239024E-3</v>
      </c>
      <c r="AE35">
        <v>8.379030283638178E-3</v>
      </c>
      <c r="AF35">
        <v>9.0503057836182066E-3</v>
      </c>
      <c r="AG35">
        <v>1.0100297931181501E-2</v>
      </c>
      <c r="AH35">
        <v>6.1115129948940972E-3</v>
      </c>
      <c r="AI35">
        <v>4.3505310211904291E-3</v>
      </c>
      <c r="AJ35">
        <v>7.0122370016305613E-3</v>
      </c>
      <c r="AK35">
        <v>5.6849845896060902E-3</v>
      </c>
      <c r="AL35">
        <v>8.2024827052806781E-3</v>
      </c>
      <c r="AM35">
        <v>3.9287201278157546E-3</v>
      </c>
      <c r="AN35">
        <v>4.5076380453352716E-3</v>
      </c>
      <c r="AO35">
        <v>7.4739946322674999E-3</v>
      </c>
      <c r="AP35">
        <v>7.2666352280164048E-3</v>
      </c>
      <c r="AQ35">
        <v>5.3704874655993162E-3</v>
      </c>
      <c r="AR35">
        <v>4.8087950645814281E-3</v>
      </c>
      <c r="AS35">
        <v>-1.0170231518753514E-3</v>
      </c>
      <c r="AT35">
        <v>1.1167849808779717E-3</v>
      </c>
      <c r="AU35">
        <v>3.483177898215839E-3</v>
      </c>
      <c r="AV35">
        <v>9.3863881186457832E-3</v>
      </c>
      <c r="AW35">
        <v>6.91995971860071E-3</v>
      </c>
      <c r="AX35">
        <v>-6.9393484929511917E-3</v>
      </c>
      <c r="AY35">
        <v>5.8708303448629096E-3</v>
      </c>
      <c r="AZ35">
        <v>2.778411657962776E-3</v>
      </c>
      <c r="BA35">
        <v>2.0311617759454226E-3</v>
      </c>
      <c r="BB35">
        <v>4.2013778103233701E-3</v>
      </c>
      <c r="BC35">
        <v>8.5162609934874567E-4</v>
      </c>
      <c r="BD35">
        <v>-3.6732813424339428E-3</v>
      </c>
      <c r="BE35">
        <v>3.7669601057119806E-3</v>
      </c>
      <c r="BF35">
        <v>2.2106958127727783E-3</v>
      </c>
      <c r="BG35">
        <v>4.2906561350612993E-3</v>
      </c>
      <c r="BH35">
        <v>5.683825436360701E-3</v>
      </c>
      <c r="BI35">
        <v>4.5183392316228144E-3</v>
      </c>
      <c r="BJ35">
        <v>-2.7975431099341863E-3</v>
      </c>
      <c r="BK35">
        <v>9.7940671185035022E-3</v>
      </c>
      <c r="BL35">
        <v>5.946523896362077E-3</v>
      </c>
      <c r="BM35">
        <v>-6.1884597094423732E-3</v>
      </c>
      <c r="BN35">
        <v>2.8873653273733257E-3</v>
      </c>
      <c r="BO35">
        <v>-2.855580276157621E-4</v>
      </c>
      <c r="BP35">
        <v>-4.7498344025431738E-4</v>
      </c>
      <c r="BQ35">
        <v>-3.1704163395909202E-3</v>
      </c>
      <c r="BR35">
        <v>-0.17223401901559987</v>
      </c>
      <c r="BS35">
        <v>0.14158705243393355</v>
      </c>
      <c r="BT35">
        <v>2.6095103988901691E-2</v>
      </c>
      <c r="BU35">
        <v>4.5395450470560039E-3</v>
      </c>
      <c r="BV35">
        <v>1.1433479026935034E-2</v>
      </c>
      <c r="BW35">
        <v>-9.1344034344622571E-3</v>
      </c>
      <c r="BX35">
        <v>1.2842588178787473E-2</v>
      </c>
      <c r="BY35">
        <v>1.5873163281712621E-2</v>
      </c>
      <c r="BZ35">
        <v>-6.2307027273665883E-3</v>
      </c>
      <c r="CA35">
        <v>9.5317870269207017E-3</v>
      </c>
      <c r="CB35">
        <v>-1.3034134384602991E-2</v>
      </c>
      <c r="CC35">
        <v>8.6099153795400341E-3</v>
      </c>
      <c r="CD35">
        <v>7.3078499805869779E-3</v>
      </c>
      <c r="CE35">
        <v>2.1821969114848017E-3</v>
      </c>
      <c r="CF35">
        <v>4.5517936086287847E-3</v>
      </c>
      <c r="CG35">
        <v>-2.5414041021324385E-3</v>
      </c>
      <c r="CH35">
        <v>3.734206595122691E-3</v>
      </c>
      <c r="CI35">
        <v>2.5179274616891067E-3</v>
      </c>
      <c r="CJ35">
        <v>3.1160439440069965E-4</v>
      </c>
      <c r="CK35">
        <v>-3.5274155211757474E-3</v>
      </c>
      <c r="CL35">
        <v>8.7779653843436112E-3</v>
      </c>
      <c r="CM35">
        <v>4.805239553406615E-3</v>
      </c>
    </row>
    <row r="36" spans="1:91" x14ac:dyDescent="0.35">
      <c r="A36" s="134"/>
      <c r="B36" s="9">
        <v>4.7694280200250017E-3</v>
      </c>
      <c r="C36" s="9"/>
      <c r="D36" s="86"/>
    </row>
    <row r="37" spans="1:91" x14ac:dyDescent="0.35">
      <c r="A37" s="134">
        <v>2013</v>
      </c>
      <c r="B37" s="9">
        <v>7.7602471495237246E-3</v>
      </c>
      <c r="C37" s="9"/>
      <c r="D37" s="86"/>
    </row>
    <row r="38" spans="1:91" x14ac:dyDescent="0.35">
      <c r="A38" s="134"/>
      <c r="B38" s="9">
        <v>7.2737858352649454E-3</v>
      </c>
      <c r="C38" s="9"/>
      <c r="D38" s="86"/>
    </row>
    <row r="39" spans="1:91" x14ac:dyDescent="0.35">
      <c r="A39" s="134"/>
      <c r="B39" s="9">
        <v>4.7445959749716771E-3</v>
      </c>
      <c r="C39" s="9"/>
      <c r="D39" s="86"/>
    </row>
    <row r="40" spans="1:91" x14ac:dyDescent="0.35">
      <c r="A40" s="134"/>
      <c r="B40" s="9">
        <v>5.3835202912677627E-3</v>
      </c>
      <c r="C40" s="9"/>
      <c r="D40" s="86"/>
    </row>
    <row r="41" spans="1:91" x14ac:dyDescent="0.35">
      <c r="A41" s="134">
        <v>2014</v>
      </c>
      <c r="B41" s="9">
        <v>-1.3793495052292215E-3</v>
      </c>
      <c r="C41" s="9"/>
      <c r="D41" s="86"/>
    </row>
    <row r="42" spans="1:91" x14ac:dyDescent="0.35">
      <c r="A42" s="134"/>
      <c r="B42" s="9">
        <v>3.9466659953117933E-3</v>
      </c>
      <c r="C42" s="9"/>
      <c r="D42" s="86"/>
    </row>
    <row r="43" spans="1:91" x14ac:dyDescent="0.35">
      <c r="A43" s="134"/>
      <c r="B43" s="9">
        <v>4.8057925605446972E-3</v>
      </c>
      <c r="C43" s="9"/>
      <c r="D43" s="86"/>
    </row>
    <row r="44" spans="1:91" x14ac:dyDescent="0.35">
      <c r="A44" s="134"/>
      <c r="B44" s="9">
        <v>7.4877563834854222E-3</v>
      </c>
      <c r="C44" s="9"/>
      <c r="D44" s="86"/>
    </row>
    <row r="45" spans="1:91" x14ac:dyDescent="0.35">
      <c r="A45" s="134">
        <v>2015</v>
      </c>
      <c r="B45" s="9">
        <v>7.2235218227727493E-3</v>
      </c>
      <c r="C45" s="9"/>
      <c r="D45" s="86"/>
    </row>
    <row r="46" spans="1:91" x14ac:dyDescent="0.35">
      <c r="A46" s="134"/>
      <c r="B46" s="9">
        <v>-8.442626298788114E-3</v>
      </c>
      <c r="C46" s="9"/>
      <c r="D46" s="86"/>
    </row>
    <row r="47" spans="1:91" x14ac:dyDescent="0.35">
      <c r="A47" s="134"/>
      <c r="B47" s="9">
        <v>4.5042400976491592E-3</v>
      </c>
      <c r="C47" s="9"/>
      <c r="D47" s="86"/>
    </row>
    <row r="48" spans="1:91" x14ac:dyDescent="0.35">
      <c r="A48" s="134"/>
      <c r="B48" s="9">
        <v>4.3346618430486483E-3</v>
      </c>
      <c r="C48" s="9"/>
      <c r="D48" s="86"/>
    </row>
    <row r="49" spans="1:4" x14ac:dyDescent="0.35">
      <c r="A49" s="134">
        <v>2016</v>
      </c>
      <c r="B49" s="9">
        <v>2.3886475790229067E-3</v>
      </c>
      <c r="C49" s="9"/>
      <c r="D49" s="86"/>
    </row>
    <row r="50" spans="1:4" x14ac:dyDescent="0.35">
      <c r="A50" s="134"/>
      <c r="B50" s="9">
        <v>9.6213852476267903E-4</v>
      </c>
      <c r="C50" s="9"/>
      <c r="D50" s="86"/>
    </row>
    <row r="51" spans="1:4" x14ac:dyDescent="0.35">
      <c r="A51" s="134"/>
      <c r="B51" s="9">
        <v>-1.2183101536766827E-4</v>
      </c>
      <c r="C51" s="9"/>
      <c r="D51" s="86"/>
    </row>
    <row r="52" spans="1:4" x14ac:dyDescent="0.35">
      <c r="A52" s="134"/>
      <c r="B52" s="9">
        <v>8.4913562659250097E-4</v>
      </c>
      <c r="C52" s="9"/>
      <c r="D52" s="86"/>
    </row>
    <row r="53" spans="1:4" x14ac:dyDescent="0.35">
      <c r="A53" s="134">
        <v>2017</v>
      </c>
      <c r="B53" s="9">
        <v>4.7212570114936181E-3</v>
      </c>
      <c r="C53" s="9"/>
      <c r="D53" s="86"/>
    </row>
    <row r="54" spans="1:4" x14ac:dyDescent="0.35">
      <c r="A54" s="134"/>
      <c r="B54" s="9">
        <v>5.4530290939673876E-3</v>
      </c>
      <c r="C54" s="9"/>
      <c r="D54" s="86"/>
    </row>
    <row r="55" spans="1:4" x14ac:dyDescent="0.35">
      <c r="A55" s="134"/>
      <c r="B55" s="9">
        <v>1.8389597941168567E-3</v>
      </c>
      <c r="C55" s="9"/>
      <c r="D55" s="86"/>
    </row>
    <row r="56" spans="1:4" x14ac:dyDescent="0.35">
      <c r="A56" s="134"/>
      <c r="B56" s="9">
        <v>3.9336109943264308E-3</v>
      </c>
      <c r="C56" s="9"/>
      <c r="D56" s="86"/>
    </row>
    <row r="57" spans="1:4" x14ac:dyDescent="0.35">
      <c r="A57">
        <v>2018</v>
      </c>
      <c r="B57" s="9">
        <v>5.2902451784919702E-3</v>
      </c>
      <c r="C57" s="9"/>
      <c r="D57" s="86"/>
    </row>
    <row r="58" spans="1:4" x14ac:dyDescent="0.35">
      <c r="B58" s="9">
        <v>-2.4865571563448263E-3</v>
      </c>
      <c r="C58" s="9"/>
      <c r="D58" s="86"/>
    </row>
    <row r="59" spans="1:4" x14ac:dyDescent="0.35">
      <c r="B59" s="9">
        <v>1.2298210152111189E-2</v>
      </c>
      <c r="C59" s="9"/>
      <c r="D59" s="86"/>
    </row>
    <row r="60" spans="1:4" x14ac:dyDescent="0.35">
      <c r="B60" s="9">
        <v>2.7749492677291432E-3</v>
      </c>
      <c r="C60" s="9"/>
      <c r="D60" s="86"/>
    </row>
    <row r="61" spans="1:4" x14ac:dyDescent="0.35">
      <c r="A61">
        <v>2019</v>
      </c>
      <c r="B61" s="9">
        <v>-8.7343448163600401E-3</v>
      </c>
      <c r="C61" s="9"/>
      <c r="D61" s="86"/>
    </row>
    <row r="62" spans="1:4" x14ac:dyDescent="0.35">
      <c r="B62" s="9">
        <v>4.5221080931374669E-3</v>
      </c>
      <c r="C62" s="9"/>
      <c r="D62" s="86"/>
    </row>
    <row r="63" spans="1:4" x14ac:dyDescent="0.35">
      <c r="B63" s="9">
        <v>1.0510848777030013E-3</v>
      </c>
      <c r="C63" s="9"/>
      <c r="D63" s="86"/>
    </row>
    <row r="64" spans="1:4" x14ac:dyDescent="0.35">
      <c r="B64" s="9">
        <v>-3.6211979394717986E-4</v>
      </c>
      <c r="C64" s="9"/>
      <c r="D64" s="86"/>
    </row>
    <row r="65" spans="1:4" x14ac:dyDescent="0.35">
      <c r="A65">
        <v>2020</v>
      </c>
      <c r="B65" s="9">
        <v>-4.0208853398315814E-4</v>
      </c>
      <c r="C65" s="9"/>
      <c r="D65" s="86"/>
    </row>
    <row r="66" spans="1:4" x14ac:dyDescent="0.35">
      <c r="B66" s="9">
        <v>-0.16842584487251333</v>
      </c>
      <c r="C66" s="9"/>
      <c r="D66" s="86"/>
    </row>
    <row r="67" spans="1:4" x14ac:dyDescent="0.35">
      <c r="B67" s="9">
        <v>0.13756385407056748</v>
      </c>
      <c r="C67" s="9"/>
      <c r="D67" s="86"/>
    </row>
    <row r="68" spans="1:4" x14ac:dyDescent="0.35">
      <c r="B68" s="9">
        <v>2.7555714043366208E-2</v>
      </c>
      <c r="C68" s="9"/>
      <c r="D68" s="86"/>
    </row>
    <row r="69" spans="1:4" x14ac:dyDescent="0.35">
      <c r="A69">
        <v>2021</v>
      </c>
      <c r="B69" s="9">
        <v>5.6031063126800174E-3</v>
      </c>
      <c r="C69" s="9"/>
      <c r="D69" s="86"/>
    </row>
    <row r="70" spans="1:4" x14ac:dyDescent="0.35">
      <c r="B70" s="9">
        <v>1.3878606902305135E-2</v>
      </c>
      <c r="C70" s="9"/>
      <c r="D70" s="86"/>
    </row>
    <row r="71" spans="1:4" x14ac:dyDescent="0.35">
      <c r="B71" s="9">
        <v>-1.7381375100913199E-2</v>
      </c>
      <c r="C71" s="9"/>
      <c r="D71" s="86"/>
    </row>
    <row r="72" spans="1:4" x14ac:dyDescent="0.35">
      <c r="B72" s="9">
        <v>1.6001567429635211E-2</v>
      </c>
      <c r="C72" s="9"/>
      <c r="D72" s="86"/>
    </row>
    <row r="73" spans="1:4" x14ac:dyDescent="0.35">
      <c r="A73">
        <v>2022</v>
      </c>
      <c r="B73" s="9">
        <v>1.5211388901802625E-2</v>
      </c>
      <c r="C73" s="9"/>
      <c r="D73" s="86"/>
    </row>
    <row r="74" spans="1:4" x14ac:dyDescent="0.35">
      <c r="B74" s="9">
        <v>-9.1221661842226798E-3</v>
      </c>
      <c r="C74" s="9"/>
      <c r="D74" s="86"/>
    </row>
    <row r="75" spans="1:4" x14ac:dyDescent="0.35">
      <c r="B75" s="9">
        <v>1.854704145605468E-2</v>
      </c>
      <c r="C75" s="9"/>
      <c r="D75" s="86"/>
    </row>
    <row r="76" spans="1:4" x14ac:dyDescent="0.35">
      <c r="B76" s="9">
        <v>-1.4375877183181673E-2</v>
      </c>
      <c r="C76" s="9"/>
      <c r="D76" s="86"/>
    </row>
    <row r="77" spans="1:4" x14ac:dyDescent="0.35">
      <c r="A77">
        <v>2023</v>
      </c>
      <c r="B77" s="9">
        <v>6.9190442010020892E-3</v>
      </c>
      <c r="C77" s="9"/>
      <c r="D77" s="86"/>
    </row>
    <row r="78" spans="1:4" x14ac:dyDescent="0.35">
      <c r="B78" s="9">
        <v>8.1098989860446391E-3</v>
      </c>
      <c r="C78" s="9"/>
      <c r="D78" s="86"/>
    </row>
    <row r="79" spans="1:4" x14ac:dyDescent="0.35">
      <c r="B79" s="9">
        <v>-3.8227392167460295E-3</v>
      </c>
      <c r="C79" s="9"/>
      <c r="D79" s="86"/>
    </row>
    <row r="80" spans="1:4" x14ac:dyDescent="0.35">
      <c r="B80" s="9">
        <v>3.8931537598736465E-3</v>
      </c>
      <c r="C80" s="9"/>
      <c r="D80" s="86"/>
    </row>
    <row r="81" spans="1:4" x14ac:dyDescent="0.35">
      <c r="A81">
        <v>2024</v>
      </c>
      <c r="B81" s="9">
        <v>8.5936180796242212E-4</v>
      </c>
      <c r="C81" s="9"/>
      <c r="D81" s="86"/>
    </row>
    <row r="82" spans="1:4" x14ac:dyDescent="0.35">
      <c r="B82" s="9">
        <v>2.5636867767133698E-3</v>
      </c>
      <c r="C82" s="9"/>
      <c r="D82" s="86"/>
    </row>
    <row r="83" spans="1:4" x14ac:dyDescent="0.35">
      <c r="B83" s="9">
        <v>-2.9045623030866663E-3</v>
      </c>
      <c r="C83" s="9"/>
      <c r="D83" s="86"/>
    </row>
    <row r="84" spans="1:4" x14ac:dyDescent="0.35">
      <c r="B84" s="9">
        <v>3.9879256528594365E-3</v>
      </c>
      <c r="C84" s="9"/>
      <c r="D84" s="86"/>
    </row>
    <row r="85" spans="1:4" x14ac:dyDescent="0.35">
      <c r="A85">
        <v>2025</v>
      </c>
      <c r="B85" s="9">
        <v>1.0986781259223477E-3</v>
      </c>
      <c r="C85" s="9"/>
      <c r="D85" s="86"/>
    </row>
    <row r="86" spans="1:4" x14ac:dyDescent="0.35">
      <c r="B86" s="9">
        <v>9.2510302849793113E-3</v>
      </c>
      <c r="C86" s="9"/>
      <c r="D86" s="86"/>
    </row>
    <row r="87" spans="1:4" x14ac:dyDescent="0.35">
      <c r="B87" s="9">
        <v>4.9818917249986328E-3</v>
      </c>
      <c r="C87" s="9"/>
      <c r="D87" s="86"/>
    </row>
    <row r="88" spans="1:4" x14ac:dyDescent="0.35">
      <c r="B88" s="9"/>
    </row>
    <row r="89" spans="1:4" x14ac:dyDescent="0.35">
      <c r="A89" s="12" t="s">
        <v>182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E0C29-4A69-48E3-B307-B133B353B9A3}">
  <sheetPr>
    <pageSetUpPr fitToPage="1"/>
  </sheetPr>
  <dimension ref="A1:EQ89"/>
  <sheetViews>
    <sheetView zoomScale="58" zoomScaleNormal="58" workbookViewId="0">
      <pane xSplit="1" ySplit="4" topLeftCell="B58" activePane="bottomRight" state="frozen"/>
      <selection pane="topRight" activeCell="B1" sqref="B1"/>
      <selection pane="bottomLeft" activeCell="A10" sqref="A10"/>
      <selection pane="bottomRight"/>
    </sheetView>
  </sheetViews>
  <sheetFormatPr defaultColWidth="9.1796875" defaultRowHeight="11.5" x14ac:dyDescent="0.35"/>
  <cols>
    <col min="1" max="5" width="14.08984375" style="2" customWidth="1"/>
    <col min="6" max="113" width="10.81640625" style="2" customWidth="1"/>
    <col min="114" max="114" width="12.453125" style="2" bestFit="1" customWidth="1"/>
    <col min="115" max="115" width="10.81640625" style="2" customWidth="1"/>
    <col min="116" max="134" width="12.453125" style="2" bestFit="1" customWidth="1"/>
    <col min="135" max="214" width="10.81640625" style="2" customWidth="1"/>
    <col min="215" max="16384" width="9.1796875" style="2"/>
  </cols>
  <sheetData>
    <row r="1" spans="1:147" ht="26" x14ac:dyDescent="0.6">
      <c r="A1" s="1" t="s">
        <v>221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  <c r="AZ1" s="157"/>
      <c r="BA1" s="157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  <c r="BM1" s="157"/>
      <c r="BN1" s="157"/>
      <c r="BO1" s="157"/>
      <c r="BP1" s="157"/>
      <c r="BQ1" s="157"/>
      <c r="BR1" s="157"/>
      <c r="BS1" s="157"/>
      <c r="BT1" s="157"/>
      <c r="BU1" s="157"/>
    </row>
    <row r="2" spans="1:147" ht="16" customHeight="1" x14ac:dyDescent="0.35">
      <c r="A2" s="2" t="s">
        <v>222</v>
      </c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8"/>
      <c r="AT2" s="158"/>
      <c r="AU2" s="158"/>
      <c r="AV2" s="158"/>
      <c r="AW2" s="158"/>
      <c r="AX2" s="158"/>
      <c r="AY2" s="158"/>
      <c r="AZ2" s="158"/>
      <c r="BA2" s="158"/>
      <c r="BB2" s="158"/>
      <c r="BC2" s="158"/>
      <c r="BD2" s="158"/>
      <c r="BE2" s="158"/>
      <c r="BF2" s="158"/>
      <c r="BG2" s="158"/>
      <c r="BH2" s="158"/>
      <c r="BI2" s="158"/>
      <c r="BJ2" s="158"/>
      <c r="BK2" s="158"/>
      <c r="BL2" s="158"/>
      <c r="BM2" s="158"/>
      <c r="BN2" s="158"/>
      <c r="BO2" s="158"/>
      <c r="BP2" s="158"/>
      <c r="BQ2" s="158"/>
      <c r="BR2" s="158"/>
      <c r="BS2" s="158"/>
      <c r="BT2" s="158"/>
      <c r="BU2" s="158"/>
      <c r="BV2" s="158"/>
      <c r="BW2" s="158"/>
      <c r="BX2" s="158"/>
      <c r="BY2" s="158"/>
      <c r="BZ2" s="158"/>
      <c r="CA2" s="158"/>
      <c r="CB2" s="158"/>
      <c r="CC2" s="158"/>
      <c r="CD2" s="158"/>
      <c r="CE2" s="158"/>
      <c r="CF2" s="158"/>
      <c r="CG2" s="158"/>
      <c r="CH2" s="158"/>
      <c r="CI2" s="158"/>
      <c r="CJ2" s="158"/>
      <c r="CK2" s="158"/>
      <c r="CL2" s="158"/>
      <c r="CM2" s="158"/>
      <c r="CN2" s="158"/>
      <c r="CO2" s="158"/>
      <c r="CP2" s="158"/>
      <c r="CQ2" s="158"/>
      <c r="CR2" s="158"/>
      <c r="CS2" s="158"/>
      <c r="CT2" s="158"/>
      <c r="CU2" s="158"/>
      <c r="CV2" s="158"/>
      <c r="CW2" s="158"/>
      <c r="CX2" s="158"/>
      <c r="CY2" s="158"/>
      <c r="CZ2" s="158"/>
      <c r="DA2" s="158"/>
      <c r="DB2" s="158"/>
      <c r="DC2" s="158"/>
      <c r="DD2" s="158"/>
      <c r="DE2" s="158"/>
      <c r="DF2" s="158"/>
      <c r="DG2" s="158"/>
      <c r="DH2" s="158"/>
      <c r="DI2" s="158"/>
      <c r="DJ2" s="158"/>
      <c r="DK2" s="158"/>
      <c r="DL2" s="158"/>
      <c r="DM2" s="158"/>
      <c r="DN2" s="158"/>
      <c r="DO2" s="158"/>
      <c r="DP2" s="158"/>
      <c r="DQ2" s="158"/>
      <c r="DR2" s="158"/>
      <c r="DS2" s="158"/>
      <c r="DT2" s="158"/>
      <c r="DU2" s="158"/>
      <c r="DV2" s="158"/>
      <c r="DW2" s="158"/>
      <c r="DX2" s="158"/>
      <c r="DY2" s="158"/>
      <c r="DZ2" s="158"/>
      <c r="EA2" s="158"/>
      <c r="EB2" s="158"/>
      <c r="EC2" s="158"/>
      <c r="ED2" s="158"/>
      <c r="EE2" s="158"/>
      <c r="EF2" s="158"/>
      <c r="EG2" s="158"/>
      <c r="EH2" s="158"/>
      <c r="EI2" s="158"/>
      <c r="EJ2" s="158"/>
      <c r="EK2" s="158"/>
      <c r="EL2" s="158"/>
      <c r="EM2" s="158"/>
      <c r="EN2" s="158"/>
      <c r="EO2" s="158"/>
      <c r="EP2" s="158"/>
      <c r="EQ2" s="158"/>
    </row>
    <row r="3" spans="1:147" ht="16" customHeight="1" x14ac:dyDescent="0.35">
      <c r="A3" s="133"/>
      <c r="D3" s="133"/>
      <c r="E3" s="133"/>
      <c r="F3" s="137"/>
      <c r="G3" s="159"/>
      <c r="H3" s="135"/>
    </row>
    <row r="4" spans="1:147" ht="16" customHeight="1" x14ac:dyDescent="0.35">
      <c r="A4" s="133"/>
      <c r="B4" s="2" t="s">
        <v>205</v>
      </c>
      <c r="C4" s="2" t="s">
        <v>204</v>
      </c>
      <c r="D4" s="133"/>
      <c r="E4" s="133"/>
      <c r="F4" s="137"/>
      <c r="G4" s="159"/>
      <c r="H4" s="135"/>
    </row>
    <row r="5" spans="1:147" ht="16" customHeight="1" x14ac:dyDescent="0.35">
      <c r="A5" s="2">
        <v>2005</v>
      </c>
      <c r="B5" s="141">
        <v>-5.5132555935951677E-3</v>
      </c>
      <c r="C5" s="141">
        <v>1.0531526327482998E-2</v>
      </c>
      <c r="D5" s="133"/>
      <c r="E5" s="133"/>
      <c r="F5" s="137"/>
      <c r="G5" s="159"/>
      <c r="H5" s="135"/>
    </row>
    <row r="6" spans="1:147" ht="16" customHeight="1" x14ac:dyDescent="0.35">
      <c r="A6" s="133"/>
      <c r="B6" s="141">
        <v>-1.7520683766258927E-3</v>
      </c>
      <c r="C6" s="141">
        <v>1.8397457019122099E-2</v>
      </c>
      <c r="D6" s="133"/>
      <c r="E6" s="133"/>
      <c r="F6" s="137"/>
      <c r="G6" s="159"/>
      <c r="H6" s="135"/>
    </row>
    <row r="7" spans="1:147" ht="16" customHeight="1" x14ac:dyDescent="0.35">
      <c r="A7" s="133"/>
      <c r="B7" s="141">
        <v>2.3878206614218467E-3</v>
      </c>
      <c r="C7" s="141">
        <v>1.388914779653061E-2</v>
      </c>
      <c r="D7" s="133"/>
      <c r="E7" s="133"/>
      <c r="F7" s="137"/>
      <c r="G7" s="159"/>
      <c r="H7" s="135"/>
    </row>
    <row r="8" spans="1:147" ht="16" customHeight="1" x14ac:dyDescent="0.35">
      <c r="A8" s="133"/>
      <c r="B8" s="141">
        <v>3.5255192106116162E-3</v>
      </c>
      <c r="C8" s="141">
        <v>6.7639979342744017E-3</v>
      </c>
      <c r="D8" s="133"/>
      <c r="E8" s="133"/>
      <c r="F8" s="137"/>
      <c r="G8" s="159"/>
      <c r="H8" s="135"/>
    </row>
    <row r="9" spans="1:147" ht="16" customHeight="1" x14ac:dyDescent="0.35">
      <c r="A9" s="2">
        <v>2006</v>
      </c>
      <c r="B9" s="141">
        <v>2.3440617604224112E-2</v>
      </c>
      <c r="C9" s="141">
        <v>1.7441615917808129E-2</v>
      </c>
      <c r="D9" s="133"/>
      <c r="E9" s="133"/>
      <c r="F9" s="137"/>
      <c r="G9" s="159"/>
      <c r="H9" s="135"/>
    </row>
    <row r="10" spans="1:147" ht="16" customHeight="1" x14ac:dyDescent="0.35">
      <c r="A10" s="133"/>
      <c r="B10" s="141">
        <v>-8.1833050398420926E-2</v>
      </c>
      <c r="C10" s="141">
        <v>1.6343341839077041E-2</v>
      </c>
      <c r="D10" s="133"/>
      <c r="E10" s="133"/>
      <c r="F10" s="137"/>
      <c r="G10" s="159"/>
      <c r="H10" s="135"/>
    </row>
    <row r="11" spans="1:147" ht="16" customHeight="1" x14ac:dyDescent="0.35">
      <c r="A11" s="133"/>
      <c r="B11" s="141">
        <v>-3.4830919150825035E-2</v>
      </c>
      <c r="C11" s="141">
        <v>1.479116050766649E-2</v>
      </c>
      <c r="D11" s="133"/>
      <c r="E11" s="133"/>
      <c r="F11" s="137"/>
      <c r="G11" s="159"/>
      <c r="H11" s="135"/>
    </row>
    <row r="12" spans="1:147" ht="16" customHeight="1" x14ac:dyDescent="0.35">
      <c r="A12" s="133"/>
      <c r="B12" s="141">
        <v>-9.219524427938941E-3</v>
      </c>
      <c r="C12" s="141">
        <v>1.4269649408623408E-2</v>
      </c>
      <c r="D12" s="133"/>
      <c r="E12" s="133"/>
      <c r="F12" s="137"/>
      <c r="G12" s="159"/>
      <c r="H12" s="135"/>
    </row>
    <row r="13" spans="1:147" ht="16" customHeight="1" x14ac:dyDescent="0.35">
      <c r="A13" s="2">
        <v>2007</v>
      </c>
      <c r="B13" s="141">
        <v>3.1866488357075839E-2</v>
      </c>
      <c r="C13" s="141">
        <v>1.5944270967872542E-2</v>
      </c>
      <c r="D13" s="133"/>
      <c r="E13" s="133"/>
      <c r="F13" s="137"/>
      <c r="G13" s="159"/>
      <c r="H13" s="135"/>
    </row>
    <row r="14" spans="1:147" ht="16" customHeight="1" x14ac:dyDescent="0.35">
      <c r="A14" s="133"/>
      <c r="B14" s="141">
        <v>3.5745600278356493E-2</v>
      </c>
      <c r="C14" s="141">
        <v>7.6720117499746721E-3</v>
      </c>
      <c r="D14" s="133"/>
      <c r="E14" s="133"/>
      <c r="F14" s="137"/>
      <c r="G14" s="159"/>
      <c r="H14" s="135"/>
    </row>
    <row r="15" spans="1:147" ht="16" customHeight="1" x14ac:dyDescent="0.35">
      <c r="A15" s="133"/>
      <c r="B15" s="141">
        <v>1.5321922825167977E-2</v>
      </c>
      <c r="C15" s="141">
        <v>1.1648980173535328E-2</v>
      </c>
      <c r="D15" s="133"/>
      <c r="E15" s="133"/>
      <c r="F15" s="137"/>
      <c r="G15" s="159"/>
      <c r="H15" s="135"/>
    </row>
    <row r="16" spans="1:147" ht="16" customHeight="1" x14ac:dyDescent="0.35">
      <c r="A16" s="133"/>
      <c r="B16" s="141">
        <v>4.4271278102098188E-2</v>
      </c>
      <c r="C16" s="141">
        <v>1.3580687766478805E-2</v>
      </c>
      <c r="D16" s="133"/>
      <c r="E16" s="133"/>
      <c r="F16" s="137"/>
      <c r="G16" s="159"/>
      <c r="H16" s="135"/>
    </row>
    <row r="17" spans="1:8" ht="16" customHeight="1" x14ac:dyDescent="0.35">
      <c r="A17" s="2">
        <v>2008</v>
      </c>
      <c r="B17" s="141">
        <v>6.0386959406397711E-2</v>
      </c>
      <c r="C17" s="141">
        <v>3.0651744123673108E-3</v>
      </c>
      <c r="D17" s="133"/>
      <c r="E17" s="133"/>
      <c r="F17" s="137"/>
      <c r="G17" s="159"/>
      <c r="H17" s="135"/>
    </row>
    <row r="18" spans="1:8" ht="16" customHeight="1" x14ac:dyDescent="0.35">
      <c r="A18" s="133"/>
      <c r="B18" s="141">
        <v>4.0491817193760271E-2</v>
      </c>
      <c r="C18" s="141">
        <v>1.1604958878962179E-2</v>
      </c>
      <c r="D18" s="133"/>
      <c r="E18" s="133"/>
      <c r="F18" s="137"/>
      <c r="G18" s="159"/>
      <c r="H18" s="135"/>
    </row>
    <row r="19" spans="1:8" ht="16" customHeight="1" x14ac:dyDescent="0.35">
      <c r="A19" s="133"/>
      <c r="B19" s="141">
        <v>6.8562177002562841E-2</v>
      </c>
      <c r="C19" s="141">
        <v>9.3602803964998316E-4</v>
      </c>
      <c r="D19" s="133"/>
      <c r="E19" s="133"/>
      <c r="F19" s="137"/>
      <c r="G19" s="159"/>
      <c r="H19" s="135"/>
    </row>
    <row r="20" spans="1:8" ht="16" customHeight="1" x14ac:dyDescent="0.35">
      <c r="A20" s="133"/>
      <c r="B20" s="141">
        <v>2.5069935899229456E-2</v>
      </c>
      <c r="C20" s="141">
        <v>-6.4137439959414122E-3</v>
      </c>
      <c r="D20" s="133"/>
      <c r="E20" s="133"/>
      <c r="F20" s="137"/>
      <c r="G20" s="159"/>
      <c r="H20" s="135"/>
    </row>
    <row r="21" spans="1:8" ht="16" customHeight="1" x14ac:dyDescent="0.35">
      <c r="A21" s="2">
        <v>2009</v>
      </c>
      <c r="B21" s="141">
        <v>-1.9076314120623605E-2</v>
      </c>
      <c r="C21" s="141">
        <v>-1.5470259096843852E-2</v>
      </c>
      <c r="D21" s="133"/>
      <c r="E21" s="133"/>
      <c r="F21" s="137"/>
      <c r="G21" s="159"/>
      <c r="H21" s="135"/>
    </row>
    <row r="22" spans="1:8" ht="16" customHeight="1" x14ac:dyDescent="0.35">
      <c r="A22" s="133"/>
      <c r="B22" s="141">
        <v>-4.6302170544238908E-2</v>
      </c>
      <c r="C22" s="141">
        <v>-2.3989266905644069E-3</v>
      </c>
      <c r="D22" s="133"/>
      <c r="E22" s="133"/>
      <c r="F22" s="137"/>
      <c r="G22" s="159"/>
      <c r="H22" s="135"/>
    </row>
    <row r="23" spans="1:8" ht="16" customHeight="1" x14ac:dyDescent="0.35">
      <c r="A23" s="133"/>
      <c r="B23" s="141">
        <v>-3.6633109425696864E-2</v>
      </c>
      <c r="C23" s="141">
        <v>3.2165226026894533E-3</v>
      </c>
      <c r="D23" s="133"/>
      <c r="E23" s="133"/>
      <c r="F23" s="137"/>
      <c r="G23" s="159"/>
      <c r="H23" s="135"/>
    </row>
    <row r="24" spans="1:8" ht="16" customHeight="1" x14ac:dyDescent="0.35">
      <c r="A24" s="133"/>
      <c r="B24" s="141">
        <v>-2.6902254476713905E-2</v>
      </c>
      <c r="C24" s="141">
        <v>7.4124838890332612E-3</v>
      </c>
      <c r="D24" s="133"/>
      <c r="E24" s="133"/>
      <c r="F24" s="137"/>
      <c r="G24" s="159"/>
      <c r="H24" s="135"/>
    </row>
    <row r="25" spans="1:8" ht="16" customHeight="1" x14ac:dyDescent="0.35">
      <c r="A25" s="2">
        <v>2010</v>
      </c>
      <c r="B25" s="141">
        <v>8.4144965602379607E-3</v>
      </c>
      <c r="C25" s="141">
        <v>1.1736763659198957E-2</v>
      </c>
      <c r="D25" s="133"/>
      <c r="E25" s="133"/>
      <c r="F25" s="137"/>
      <c r="G25" s="159"/>
      <c r="H25" s="135"/>
    </row>
    <row r="26" spans="1:8" ht="16" customHeight="1" x14ac:dyDescent="0.35">
      <c r="A26" s="133"/>
      <c r="B26" s="141">
        <v>2.5080998165780688E-2</v>
      </c>
      <c r="C26" s="141">
        <v>8.0386754525239024E-3</v>
      </c>
      <c r="D26" s="133"/>
      <c r="E26" s="133"/>
      <c r="F26" s="137"/>
      <c r="G26" s="159"/>
      <c r="H26" s="135"/>
    </row>
    <row r="27" spans="1:8" ht="16" customHeight="1" x14ac:dyDescent="0.35">
      <c r="A27" s="133"/>
      <c r="B27" s="141">
        <v>3.3067276357529041E-2</v>
      </c>
      <c r="C27" s="141">
        <v>8.379030283638178E-3</v>
      </c>
      <c r="D27" s="133"/>
      <c r="E27" s="133"/>
      <c r="F27" s="137"/>
      <c r="G27" s="159"/>
      <c r="H27" s="135"/>
    </row>
    <row r="28" spans="1:8" ht="16" customHeight="1" x14ac:dyDescent="0.35">
      <c r="A28" s="133"/>
      <c r="B28" s="141">
        <v>2.0911816886000079E-2</v>
      </c>
      <c r="C28" s="141">
        <v>9.0503057836182066E-3</v>
      </c>
      <c r="D28" s="133"/>
      <c r="E28" s="133"/>
      <c r="F28" s="137"/>
      <c r="G28" s="159"/>
      <c r="H28" s="135"/>
    </row>
    <row r="29" spans="1:8" ht="16" customHeight="1" x14ac:dyDescent="0.35">
      <c r="A29" s="2">
        <v>2011</v>
      </c>
      <c r="B29" s="141">
        <v>-1.3883744983265167E-3</v>
      </c>
      <c r="C29" s="141">
        <v>1.0100297931181501E-2</v>
      </c>
      <c r="D29" s="133"/>
      <c r="E29" s="133"/>
      <c r="F29" s="137"/>
      <c r="G29" s="159"/>
      <c r="H29" s="135"/>
    </row>
    <row r="30" spans="1:8" ht="16" customHeight="1" x14ac:dyDescent="0.35">
      <c r="A30" s="133"/>
      <c r="B30" s="141">
        <v>-1.7595750167000768E-2</v>
      </c>
      <c r="C30" s="141">
        <v>6.1115129948940972E-3</v>
      </c>
      <c r="D30" s="133"/>
      <c r="E30" s="133"/>
      <c r="F30" s="137"/>
      <c r="G30" s="159"/>
      <c r="H30" s="135"/>
    </row>
    <row r="31" spans="1:8" ht="16" customHeight="1" x14ac:dyDescent="0.35">
      <c r="A31" s="133"/>
      <c r="B31" s="141">
        <v>-5.6815365646432081E-3</v>
      </c>
      <c r="C31" s="141">
        <v>4.3505310211904291E-3</v>
      </c>
      <c r="D31" s="133"/>
      <c r="E31" s="133"/>
      <c r="F31" s="137"/>
      <c r="G31" s="159"/>
      <c r="H31" s="135"/>
    </row>
    <row r="32" spans="1:8" ht="16" customHeight="1" x14ac:dyDescent="0.35">
      <c r="A32" s="133"/>
      <c r="B32" s="141">
        <v>-1.1459308013301861E-3</v>
      </c>
      <c r="C32" s="141">
        <v>7.0122370016305613E-3</v>
      </c>
      <c r="D32" s="133"/>
      <c r="E32" s="133"/>
      <c r="F32" s="137"/>
      <c r="G32" s="159"/>
      <c r="H32" s="135"/>
    </row>
    <row r="33" spans="1:8" ht="16" customHeight="1" x14ac:dyDescent="0.35">
      <c r="A33" s="2">
        <v>2012</v>
      </c>
      <c r="B33" s="141">
        <v>4.8907353869556136E-3</v>
      </c>
      <c r="C33" s="141">
        <v>5.6849845896060902E-3</v>
      </c>
      <c r="D33" s="133"/>
      <c r="E33" s="133"/>
      <c r="F33" s="137"/>
      <c r="G33" s="159"/>
      <c r="H33" s="135"/>
    </row>
    <row r="34" spans="1:8" ht="16" customHeight="1" x14ac:dyDescent="0.35">
      <c r="A34" s="133"/>
      <c r="B34" s="141">
        <v>1.5158599113492821E-2</v>
      </c>
      <c r="C34" s="141">
        <v>8.2024827052806781E-3</v>
      </c>
      <c r="D34" s="133"/>
      <c r="E34" s="133"/>
      <c r="F34" s="137"/>
      <c r="G34" s="159"/>
      <c r="H34" s="135"/>
    </row>
    <row r="35" spans="1:8" ht="16" customHeight="1" x14ac:dyDescent="0.35">
      <c r="A35" s="133"/>
      <c r="B35" s="141">
        <v>1.0457117475355826E-2</v>
      </c>
      <c r="C35" s="141">
        <v>3.9287201278157546E-3</v>
      </c>
      <c r="D35" s="133"/>
      <c r="E35" s="133"/>
      <c r="F35" s="137"/>
      <c r="G35" s="159"/>
      <c r="H35" s="135"/>
    </row>
    <row r="36" spans="1:8" ht="16" customHeight="1" x14ac:dyDescent="0.35">
      <c r="A36" s="133"/>
      <c r="B36" s="141">
        <v>1.691599565154478E-2</v>
      </c>
      <c r="C36" s="141">
        <v>4.5076380453352716E-3</v>
      </c>
      <c r="D36" s="133"/>
      <c r="E36" s="133"/>
      <c r="F36" s="137"/>
      <c r="G36" s="159"/>
      <c r="H36" s="135"/>
    </row>
    <row r="37" spans="1:8" ht="16" customHeight="1" x14ac:dyDescent="0.35">
      <c r="A37" s="2">
        <v>2013</v>
      </c>
      <c r="B37" s="141">
        <v>2.0879770013059185E-2</v>
      </c>
      <c r="C37" s="141">
        <v>7.4739946322674999E-3</v>
      </c>
      <c r="D37" s="133"/>
      <c r="E37" s="133"/>
      <c r="F37" s="137"/>
      <c r="G37" s="159"/>
      <c r="H37" s="135"/>
    </row>
    <row r="38" spans="1:8" ht="16" customHeight="1" x14ac:dyDescent="0.35">
      <c r="A38" s="133"/>
      <c r="B38" s="141">
        <v>7.5972088328521981E-3</v>
      </c>
      <c r="C38" s="141">
        <v>7.2666352280164048E-3</v>
      </c>
      <c r="D38" s="133"/>
      <c r="E38" s="133"/>
      <c r="F38" s="137"/>
      <c r="G38" s="159"/>
      <c r="H38" s="135"/>
    </row>
    <row r="39" spans="1:8" ht="16" customHeight="1" x14ac:dyDescent="0.35">
      <c r="A39" s="133"/>
      <c r="B39" s="141">
        <v>-2.3555278752802056E-2</v>
      </c>
      <c r="C39" s="141">
        <v>5.3704874655993162E-3</v>
      </c>
      <c r="D39" s="133"/>
      <c r="E39" s="133"/>
      <c r="F39" s="137"/>
      <c r="G39" s="159"/>
      <c r="H39" s="135"/>
    </row>
    <row r="40" spans="1:8" ht="16" customHeight="1" x14ac:dyDescent="0.35">
      <c r="A40" s="133"/>
      <c r="B40" s="141">
        <v>3.2139705697330267E-2</v>
      </c>
      <c r="C40" s="141">
        <v>4.8087950645814281E-3</v>
      </c>
      <c r="D40" s="133"/>
      <c r="E40" s="133"/>
      <c r="F40" s="137"/>
      <c r="G40" s="159"/>
      <c r="H40" s="135"/>
    </row>
    <row r="41" spans="1:8" ht="16" customHeight="1" x14ac:dyDescent="0.35">
      <c r="A41" s="2">
        <v>2014</v>
      </c>
      <c r="B41" s="141">
        <v>-1.7800697399111942E-2</v>
      </c>
      <c r="C41" s="141">
        <v>-1.0170231518753514E-3</v>
      </c>
      <c r="D41" s="133"/>
      <c r="E41" s="133"/>
      <c r="F41" s="137"/>
      <c r="G41" s="159"/>
      <c r="H41" s="135"/>
    </row>
    <row r="42" spans="1:8" ht="16" customHeight="1" x14ac:dyDescent="0.35">
      <c r="A42" s="133"/>
      <c r="B42" s="141">
        <v>0.13439409399663549</v>
      </c>
      <c r="C42" s="141">
        <v>1.1167849808779717E-3</v>
      </c>
      <c r="D42" s="133"/>
      <c r="E42" s="133"/>
      <c r="F42" s="137"/>
      <c r="G42" s="159"/>
      <c r="H42" s="135"/>
    </row>
    <row r="43" spans="1:8" ht="16" customHeight="1" x14ac:dyDescent="0.35">
      <c r="A43" s="133"/>
      <c r="B43" s="141">
        <v>5.8610647421838191E-2</v>
      </c>
      <c r="C43" s="141">
        <v>3.483177898215839E-3</v>
      </c>
      <c r="D43" s="133"/>
      <c r="E43" s="133"/>
      <c r="F43" s="137"/>
      <c r="G43" s="159"/>
      <c r="H43" s="135"/>
    </row>
    <row r="44" spans="1:8" ht="16" customHeight="1" x14ac:dyDescent="0.35">
      <c r="A44" s="133"/>
      <c r="B44" s="141">
        <v>-6.5727688515407778E-2</v>
      </c>
      <c r="C44" s="141">
        <v>9.3863881186457832E-3</v>
      </c>
      <c r="D44" s="133"/>
      <c r="E44" s="133"/>
      <c r="F44" s="137"/>
      <c r="G44" s="159"/>
      <c r="H44" s="135"/>
    </row>
    <row r="45" spans="1:8" ht="16" customHeight="1" x14ac:dyDescent="0.35">
      <c r="A45" s="2">
        <v>2015</v>
      </c>
      <c r="B45" s="141">
        <v>1.9870695725642706E-2</v>
      </c>
      <c r="C45" s="141">
        <v>6.91995971860071E-3</v>
      </c>
      <c r="D45" s="133"/>
      <c r="E45" s="133"/>
      <c r="F45" s="137"/>
      <c r="G45" s="159"/>
      <c r="H45" s="135"/>
    </row>
    <row r="46" spans="1:8" ht="16" customHeight="1" x14ac:dyDescent="0.35">
      <c r="A46" s="133"/>
      <c r="B46" s="141">
        <v>-7.0277719248308723E-2</v>
      </c>
      <c r="C46" s="141">
        <v>-6.9393484929511917E-3</v>
      </c>
      <c r="D46" s="133"/>
      <c r="E46" s="133"/>
      <c r="F46" s="137"/>
      <c r="G46" s="159"/>
      <c r="H46" s="135"/>
    </row>
    <row r="47" spans="1:8" ht="16" customHeight="1" x14ac:dyDescent="0.35">
      <c r="A47" s="133"/>
      <c r="B47" s="141">
        <v>-5.5537963713603644E-2</v>
      </c>
      <c r="C47" s="141">
        <v>5.8708303448629096E-3</v>
      </c>
      <c r="D47" s="133"/>
      <c r="E47" s="133"/>
      <c r="F47" s="137"/>
      <c r="G47" s="159"/>
      <c r="H47" s="135"/>
    </row>
    <row r="48" spans="1:8" ht="16" customHeight="1" x14ac:dyDescent="0.35">
      <c r="A48" s="133"/>
      <c r="B48" s="141">
        <v>7.715545951393743E-2</v>
      </c>
      <c r="C48" s="141">
        <v>2.778411657962776E-3</v>
      </c>
      <c r="D48" s="133"/>
      <c r="E48" s="133"/>
      <c r="F48" s="137"/>
      <c r="G48" s="159"/>
      <c r="H48" s="135"/>
    </row>
    <row r="49" spans="1:8" ht="16" customHeight="1" x14ac:dyDescent="0.35">
      <c r="A49" s="2">
        <v>2016</v>
      </c>
      <c r="B49" s="141">
        <v>1.7961257449252477E-2</v>
      </c>
      <c r="C49" s="141">
        <v>2.0311617759454226E-3</v>
      </c>
      <c r="D49" s="133"/>
      <c r="E49" s="133"/>
      <c r="F49" s="137"/>
      <c r="G49" s="159"/>
      <c r="H49" s="135"/>
    </row>
    <row r="50" spans="1:8" ht="16" customHeight="1" x14ac:dyDescent="0.35">
      <c r="A50" s="133"/>
      <c r="B50" s="141">
        <v>-0.13793574031725142</v>
      </c>
      <c r="C50" s="141">
        <v>4.2013778103233701E-3</v>
      </c>
      <c r="D50" s="133"/>
      <c r="E50" s="133"/>
      <c r="F50" s="137"/>
      <c r="G50" s="159"/>
      <c r="H50" s="135"/>
    </row>
    <row r="51" spans="1:8" ht="16" customHeight="1" x14ac:dyDescent="0.35">
      <c r="A51" s="133"/>
      <c r="B51" s="141">
        <v>-4.8745819407370772E-2</v>
      </c>
      <c r="C51" s="141">
        <v>8.5162609934874567E-4</v>
      </c>
      <c r="D51" s="133"/>
      <c r="E51" s="133"/>
      <c r="F51" s="137"/>
      <c r="G51" s="159"/>
      <c r="H51" s="135"/>
    </row>
    <row r="52" spans="1:8" ht="16" customHeight="1" x14ac:dyDescent="0.35">
      <c r="A52" s="133"/>
      <c r="B52" s="141">
        <v>0.23852083868237672</v>
      </c>
      <c r="C52" s="141">
        <v>-3.6732813424339428E-3</v>
      </c>
      <c r="D52" s="133"/>
      <c r="E52" s="133"/>
      <c r="F52" s="137"/>
      <c r="G52" s="159"/>
      <c r="H52" s="135"/>
    </row>
    <row r="53" spans="1:8" ht="16" customHeight="1" x14ac:dyDescent="0.35">
      <c r="A53" s="2">
        <v>2017</v>
      </c>
      <c r="B53" s="141">
        <v>4.5066176268904412E-2</v>
      </c>
      <c r="C53" s="141">
        <v>3.7669601057119806E-3</v>
      </c>
      <c r="D53" s="133"/>
      <c r="E53" s="133"/>
      <c r="F53" s="137"/>
      <c r="G53" s="159"/>
      <c r="H53" s="135"/>
    </row>
    <row r="54" spans="1:8" ht="16" customHeight="1" x14ac:dyDescent="0.35">
      <c r="A54" s="133"/>
      <c r="B54" s="141">
        <v>0.13711249639186107</v>
      </c>
      <c r="C54" s="141">
        <v>2.2106958127727783E-3</v>
      </c>
      <c r="D54" s="133"/>
      <c r="E54" s="133"/>
      <c r="F54" s="137"/>
      <c r="G54" s="159"/>
      <c r="H54" s="135"/>
    </row>
    <row r="55" spans="1:8" ht="16" customHeight="1" x14ac:dyDescent="0.35">
      <c r="A55" s="133"/>
      <c r="B55" s="141">
        <v>-8.590489687321734E-2</v>
      </c>
      <c r="C55" s="141">
        <v>4.2906561350612993E-3</v>
      </c>
      <c r="D55" s="133"/>
      <c r="E55" s="133"/>
      <c r="F55" s="137"/>
      <c r="G55" s="159"/>
      <c r="H55" s="135"/>
    </row>
    <row r="56" spans="1:8" ht="16" customHeight="1" x14ac:dyDescent="0.35">
      <c r="A56" s="133"/>
      <c r="B56" s="141">
        <v>-6.4885545183873461E-2</v>
      </c>
      <c r="C56" s="141">
        <v>5.683825436360701E-3</v>
      </c>
      <c r="D56" s="133"/>
      <c r="E56" s="133"/>
      <c r="F56" s="137"/>
      <c r="G56" s="159"/>
      <c r="H56" s="135"/>
    </row>
    <row r="57" spans="1:8" ht="16" customHeight="1" x14ac:dyDescent="0.35">
      <c r="A57" s="2">
        <v>2018</v>
      </c>
      <c r="B57" s="141">
        <v>3.7932425681093562E-2</v>
      </c>
      <c r="C57" s="141">
        <v>4.5183392316228144E-3</v>
      </c>
      <c r="D57" s="133"/>
      <c r="E57" s="133"/>
      <c r="F57" s="137"/>
      <c r="G57" s="159"/>
      <c r="H57" s="135"/>
    </row>
    <row r="58" spans="1:8" ht="16" customHeight="1" x14ac:dyDescent="0.35">
      <c r="A58" s="133"/>
      <c r="B58" s="141">
        <v>1.0240978983054649E-2</v>
      </c>
      <c r="C58" s="141">
        <v>-2.7975431099341863E-3</v>
      </c>
      <c r="D58" s="133"/>
      <c r="E58" s="133"/>
      <c r="F58" s="137"/>
      <c r="G58" s="159"/>
      <c r="H58" s="135"/>
    </row>
    <row r="59" spans="1:8" ht="16" customHeight="1" x14ac:dyDescent="0.35">
      <c r="A59" s="133"/>
      <c r="B59" s="141">
        <v>0.11346106009736734</v>
      </c>
      <c r="C59" s="141">
        <v>9.7940671185035022E-3</v>
      </c>
      <c r="D59" s="133"/>
      <c r="E59" s="133"/>
      <c r="F59" s="137"/>
      <c r="G59" s="159"/>
      <c r="H59" s="135"/>
    </row>
    <row r="60" spans="1:8" ht="16" customHeight="1" x14ac:dyDescent="0.35">
      <c r="A60" s="133"/>
      <c r="B60" s="141">
        <v>-0.11342197711583779</v>
      </c>
      <c r="C60" s="141">
        <v>5.946523896362077E-3</v>
      </c>
      <c r="D60" s="133"/>
      <c r="E60" s="133"/>
      <c r="F60" s="137"/>
      <c r="G60" s="159"/>
      <c r="H60" s="135"/>
    </row>
    <row r="61" spans="1:8" ht="16" customHeight="1" x14ac:dyDescent="0.35">
      <c r="A61" s="2">
        <v>2019</v>
      </c>
      <c r="B61" s="141">
        <v>-0.1145662071681528</v>
      </c>
      <c r="C61" s="141">
        <v>-6.1884597094423732E-3</v>
      </c>
      <c r="D61" s="133"/>
      <c r="E61" s="133"/>
      <c r="F61" s="137"/>
      <c r="G61" s="159"/>
      <c r="H61" s="135"/>
    </row>
    <row r="62" spans="1:8" ht="16" customHeight="1" x14ac:dyDescent="0.35">
      <c r="A62" s="133"/>
      <c r="B62" s="141">
        <v>8.0795841553424008E-2</v>
      </c>
      <c r="C62" s="141">
        <v>2.8873653273733257E-3</v>
      </c>
      <c r="D62" s="133"/>
      <c r="E62" s="133"/>
      <c r="F62" s="137"/>
      <c r="G62" s="159"/>
      <c r="H62" s="135"/>
    </row>
    <row r="63" spans="1:8" ht="16" customHeight="1" x14ac:dyDescent="0.35">
      <c r="A63" s="133"/>
      <c r="B63" s="141">
        <v>5.8920550654836923E-2</v>
      </c>
      <c r="C63" s="141">
        <v>-2.855580276157621E-4</v>
      </c>
      <c r="D63" s="133"/>
      <c r="E63" s="133"/>
      <c r="F63" s="137"/>
      <c r="G63" s="159"/>
      <c r="H63" s="135"/>
    </row>
    <row r="64" spans="1:8" ht="16" customHeight="1" x14ac:dyDescent="0.35">
      <c r="A64" s="133"/>
      <c r="B64" s="141">
        <v>4.2510638313744131E-3</v>
      </c>
      <c r="C64" s="141">
        <v>-4.7498344025431738E-4</v>
      </c>
      <c r="D64" s="133"/>
      <c r="E64" s="133"/>
      <c r="F64" s="137"/>
      <c r="G64" s="159"/>
      <c r="H64" s="135"/>
    </row>
    <row r="65" spans="1:8" ht="14.5" x14ac:dyDescent="0.35">
      <c r="A65" s="2">
        <v>2020</v>
      </c>
      <c r="B65" s="141">
        <v>0.11221791782891977</v>
      </c>
      <c r="C65" s="141">
        <v>-3.1704163395909202E-3</v>
      </c>
      <c r="D65" s="133"/>
      <c r="E65" s="133"/>
      <c r="F65" s="137"/>
      <c r="G65" s="159"/>
      <c r="H65" s="135"/>
    </row>
    <row r="66" spans="1:8" ht="14.5" x14ac:dyDescent="0.35">
      <c r="A66" s="133"/>
      <c r="B66" s="141">
        <v>-2.9575851394735841E-2</v>
      </c>
      <c r="C66" s="141">
        <v>-0.17223401901559987</v>
      </c>
      <c r="D66" s="133"/>
      <c r="E66" s="133"/>
      <c r="F66" s="137"/>
      <c r="G66" s="159"/>
      <c r="H66" s="135"/>
    </row>
    <row r="67" spans="1:8" ht="14.5" x14ac:dyDescent="0.35">
      <c r="A67" s="133"/>
      <c r="B67" s="141">
        <v>1.2438163161805793E-2</v>
      </c>
      <c r="C67" s="141">
        <v>0.14158705243393355</v>
      </c>
      <c r="D67" s="133"/>
      <c r="E67" s="133"/>
      <c r="F67" s="137"/>
      <c r="G67" s="159"/>
      <c r="H67" s="135"/>
    </row>
    <row r="68" spans="1:8" ht="14.5" x14ac:dyDescent="0.35">
      <c r="A68" s="133"/>
      <c r="B68" s="141">
        <v>7.8776926655279134E-2</v>
      </c>
      <c r="C68" s="141">
        <v>2.6095103988901691E-2</v>
      </c>
      <c r="D68" s="133"/>
      <c r="E68" s="133"/>
      <c r="F68" s="137"/>
      <c r="G68" s="159"/>
      <c r="H68" s="135"/>
    </row>
    <row r="69" spans="1:8" ht="14.5" x14ac:dyDescent="0.35">
      <c r="A69" s="2">
        <v>2021</v>
      </c>
      <c r="B69" s="141">
        <v>4.1079057478069059E-2</v>
      </c>
      <c r="C69" s="141">
        <v>4.5395450470560039E-3</v>
      </c>
      <c r="D69" s="133"/>
      <c r="E69" s="133"/>
      <c r="F69" s="137"/>
      <c r="G69" s="159"/>
      <c r="H69" s="135"/>
    </row>
    <row r="70" spans="1:8" ht="14.5" x14ac:dyDescent="0.35">
      <c r="A70" s="133"/>
      <c r="B70" s="141">
        <v>9.2575292299189815E-2</v>
      </c>
      <c r="C70" s="141">
        <v>1.1433479026935034E-2</v>
      </c>
      <c r="D70" s="133"/>
      <c r="E70" s="133"/>
      <c r="F70" s="137"/>
      <c r="G70" s="159"/>
      <c r="H70" s="135"/>
    </row>
    <row r="71" spans="1:8" ht="14.5" x14ac:dyDescent="0.35">
      <c r="A71" s="133"/>
      <c r="B71" s="141">
        <v>-0.2630984385036127</v>
      </c>
      <c r="C71" s="141">
        <v>-9.1344034344622571E-3</v>
      </c>
      <c r="D71" s="133"/>
      <c r="E71" s="133"/>
      <c r="F71" s="137"/>
      <c r="G71" s="159"/>
      <c r="H71" s="135"/>
    </row>
    <row r="72" spans="1:8" ht="14.5" x14ac:dyDescent="0.35">
      <c r="A72" s="133"/>
      <c r="B72" s="141">
        <v>0.1425605165840651</v>
      </c>
      <c r="C72" s="141">
        <v>1.2842588178787473E-2</v>
      </c>
      <c r="D72" s="133"/>
      <c r="E72" s="133"/>
      <c r="F72" s="137"/>
      <c r="G72" s="159"/>
      <c r="H72" s="135"/>
    </row>
    <row r="73" spans="1:8" ht="14.5" x14ac:dyDescent="0.35">
      <c r="A73" s="2">
        <v>2022</v>
      </c>
      <c r="B73" s="141">
        <v>-8.2913663925449077E-3</v>
      </c>
      <c r="C73" s="141">
        <v>1.5873163281712621E-2</v>
      </c>
      <c r="D73" s="133"/>
      <c r="E73" s="133"/>
      <c r="F73" s="137"/>
      <c r="G73" s="159"/>
      <c r="H73" s="135"/>
    </row>
    <row r="74" spans="1:8" ht="14.5" x14ac:dyDescent="0.35">
      <c r="A74" s="133"/>
      <c r="B74" s="141">
        <v>-0.11431397678486921</v>
      </c>
      <c r="C74" s="141">
        <v>-6.2307027273665883E-3</v>
      </c>
      <c r="D74" s="133"/>
      <c r="E74" s="133"/>
      <c r="F74" s="137"/>
      <c r="G74" s="159"/>
      <c r="H74" s="135"/>
    </row>
    <row r="75" spans="1:8" ht="14.5" x14ac:dyDescent="0.35">
      <c r="A75" s="133"/>
      <c r="B75" s="141">
        <v>0.38654719014279992</v>
      </c>
      <c r="C75" s="141">
        <v>9.5317870269207017E-3</v>
      </c>
      <c r="D75" s="133"/>
      <c r="E75" s="133"/>
      <c r="F75" s="137"/>
      <c r="G75" s="159"/>
      <c r="H75" s="135"/>
    </row>
    <row r="76" spans="1:8" ht="14.5" x14ac:dyDescent="0.35">
      <c r="A76" s="133"/>
      <c r="B76" s="141">
        <v>-5.4253074040574112E-2</v>
      </c>
      <c r="C76" s="141">
        <v>-1.3034134384602991E-2</v>
      </c>
      <c r="D76" s="133"/>
      <c r="E76" s="133"/>
      <c r="F76" s="137"/>
      <c r="G76" s="159"/>
      <c r="H76" s="135"/>
    </row>
    <row r="77" spans="1:8" ht="14.5" x14ac:dyDescent="0.35">
      <c r="A77" s="2">
        <v>2023</v>
      </c>
      <c r="B77" s="141">
        <v>-4.5524624499602262E-2</v>
      </c>
      <c r="C77" s="141">
        <v>8.6099153795400341E-3</v>
      </c>
      <c r="D77" s="133"/>
      <c r="E77" s="133"/>
      <c r="F77" s="137"/>
      <c r="G77" s="159"/>
      <c r="H77" s="135"/>
    </row>
    <row r="78" spans="1:8" ht="14.5" x14ac:dyDescent="0.35">
      <c r="A78" s="133"/>
      <c r="B78" s="141">
        <v>3.4396955151882569E-2</v>
      </c>
      <c r="C78" s="141">
        <v>7.3078499805869779E-3</v>
      </c>
      <c r="D78" s="133"/>
      <c r="E78" s="133"/>
      <c r="F78" s="137"/>
      <c r="G78" s="159"/>
      <c r="H78" s="135"/>
    </row>
    <row r="79" spans="1:8" ht="14.5" x14ac:dyDescent="0.35">
      <c r="A79" s="133"/>
      <c r="B79" s="141">
        <v>-0.19547962442815259</v>
      </c>
      <c r="C79" s="141">
        <v>2.1821969114848017E-3</v>
      </c>
      <c r="D79" s="133"/>
      <c r="E79" s="133"/>
      <c r="F79" s="137"/>
      <c r="G79" s="159"/>
      <c r="H79" s="135"/>
    </row>
    <row r="80" spans="1:8" ht="14.5" x14ac:dyDescent="0.35">
      <c r="A80" s="133"/>
      <c r="B80" s="141">
        <v>-2.2293118076340268E-2</v>
      </c>
      <c r="C80" s="141">
        <v>4.5517936086287847E-3</v>
      </c>
      <c r="D80" s="133"/>
      <c r="E80" s="133"/>
      <c r="F80" s="137"/>
      <c r="G80" s="159"/>
      <c r="H80" s="135"/>
    </row>
    <row r="81" spans="1:8" ht="14.5" x14ac:dyDescent="0.35">
      <c r="A81" s="2">
        <v>2024</v>
      </c>
      <c r="B81" s="141">
        <v>0.13977977586420143</v>
      </c>
      <c r="C81" s="141">
        <v>-2.5414041021324385E-3</v>
      </c>
      <c r="D81" s="133"/>
      <c r="E81" s="133"/>
      <c r="F81" s="137"/>
      <c r="G81" s="159"/>
      <c r="H81" s="135"/>
    </row>
    <row r="82" spans="1:8" ht="14.5" x14ac:dyDescent="0.35">
      <c r="A82" s="133"/>
      <c r="B82" s="141">
        <v>-3.9281164872444374E-2</v>
      </c>
      <c r="C82" s="141">
        <v>3.734206595122691E-3</v>
      </c>
      <c r="D82" s="133"/>
      <c r="E82" s="133"/>
      <c r="F82" s="137"/>
      <c r="G82" s="159"/>
      <c r="H82" s="135"/>
    </row>
    <row r="83" spans="1:8" ht="14.5" x14ac:dyDescent="0.35">
      <c r="A83" s="133"/>
      <c r="B83" s="141">
        <v>-0.20543225816943089</v>
      </c>
      <c r="C83" s="141">
        <v>2.5179274616891067E-3</v>
      </c>
      <c r="D83" s="133"/>
      <c r="E83" s="133"/>
      <c r="F83" s="137"/>
      <c r="G83" s="159"/>
      <c r="H83" s="135"/>
    </row>
    <row r="84" spans="1:8" ht="14.5" x14ac:dyDescent="0.35">
      <c r="A84" s="133"/>
      <c r="B84" s="141">
        <v>0.17723278415178667</v>
      </c>
      <c r="C84" s="141">
        <v>3.1160439440069965E-4</v>
      </c>
      <c r="D84" s="133"/>
      <c r="E84" s="133"/>
      <c r="F84" s="137"/>
      <c r="G84" s="159"/>
      <c r="H84" s="135"/>
    </row>
    <row r="85" spans="1:8" ht="14.5" x14ac:dyDescent="0.35">
      <c r="A85" s="2">
        <v>2025</v>
      </c>
      <c r="B85" s="141">
        <v>0.18633846731064208</v>
      </c>
      <c r="C85" s="141">
        <v>-3.5274155211757474E-3</v>
      </c>
      <c r="D85" s="133"/>
      <c r="E85" s="133"/>
      <c r="F85" s="137"/>
      <c r="G85" s="159"/>
      <c r="H85" s="135"/>
    </row>
    <row r="86" spans="1:8" ht="14.5" x14ac:dyDescent="0.35">
      <c r="A86" s="133"/>
      <c r="B86" s="141">
        <v>2.5162024813886408E-2</v>
      </c>
      <c r="C86" s="141">
        <v>8.7779653843436112E-3</v>
      </c>
      <c r="D86" s="133"/>
      <c r="E86" s="133"/>
      <c r="F86" s="138"/>
      <c r="G86" s="159"/>
      <c r="H86" s="136"/>
    </row>
    <row r="87" spans="1:8" ht="14.5" x14ac:dyDescent="0.35">
      <c r="A87" s="133"/>
      <c r="B87" s="141">
        <v>1.0828428123114797E-2</v>
      </c>
      <c r="C87" s="141">
        <v>4.805239553406615E-3</v>
      </c>
      <c r="D87" s="133"/>
      <c r="E87" s="133"/>
      <c r="F87" s="138"/>
      <c r="G87" s="159"/>
      <c r="H87" s="136"/>
    </row>
    <row r="88" spans="1:8" x14ac:dyDescent="0.35">
      <c r="F88" s="141"/>
      <c r="G88" s="141"/>
      <c r="H88" s="156"/>
    </row>
    <row r="89" spans="1:8" ht="14.5" x14ac:dyDescent="0.35">
      <c r="A89" s="12" t="s">
        <v>182</v>
      </c>
    </row>
  </sheetData>
  <printOptions gridLines="1"/>
  <pageMargins left="0.78740157480314965" right="0.78740157480314965" top="0.78740157480314965" bottom="0.78740157480314965" header="0.31496062992125984" footer="0.31496062992125984"/>
  <pageSetup paperSize="8" scale="64" orientation="landscape" r:id="rId1"/>
  <headerFooter>
    <oddFooter>&amp;L&amp;"Arial,Regular"&amp;10&amp;A&amp;R&amp;"Arial,Regular"&amp;10Statistics South Africa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BF90E-6E88-4CAA-B837-57D2B363300E}">
  <dimension ref="A1:AM105"/>
  <sheetViews>
    <sheetView zoomScale="75" zoomScaleNormal="75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H8" sqref="H8"/>
    </sheetView>
  </sheetViews>
  <sheetFormatPr defaultRowHeight="14.5" x14ac:dyDescent="0.35"/>
  <cols>
    <col min="2" max="3" width="9.08984375" bestFit="1" customWidth="1"/>
    <col min="4" max="4" width="9.08984375" customWidth="1"/>
    <col min="5" max="5" width="9.08984375" bestFit="1" customWidth="1"/>
    <col min="6" max="6" width="9.08984375" customWidth="1"/>
    <col min="7" max="7" width="9.08984375" bestFit="1" customWidth="1"/>
    <col min="8" max="9" width="10.81640625" style="2" customWidth="1"/>
    <col min="10" max="39" width="9.08984375" bestFit="1" customWidth="1"/>
  </cols>
  <sheetData>
    <row r="1" spans="1:39" ht="26" x14ac:dyDescent="0.6">
      <c r="A1" s="1" t="s">
        <v>223</v>
      </c>
    </row>
    <row r="2" spans="1:39" x14ac:dyDescent="0.35">
      <c r="A2" t="s">
        <v>184</v>
      </c>
    </row>
    <row r="3" spans="1:39" x14ac:dyDescent="0.35">
      <c r="H3" s="140"/>
      <c r="I3" s="140"/>
    </row>
    <row r="4" spans="1:39" x14ac:dyDescent="0.35">
      <c r="A4" s="2"/>
      <c r="B4" s="2" t="s">
        <v>193</v>
      </c>
      <c r="C4" s="2" t="s">
        <v>114</v>
      </c>
      <c r="D4" s="2" t="s">
        <v>118</v>
      </c>
      <c r="E4" s="2" t="s">
        <v>119</v>
      </c>
      <c r="F4" s="2" t="s">
        <v>9</v>
      </c>
      <c r="G4" s="2" t="s">
        <v>120</v>
      </c>
      <c r="H4" s="141"/>
      <c r="I4" s="14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x14ac:dyDescent="0.35">
      <c r="A5" t="s">
        <v>185</v>
      </c>
      <c r="B5" s="6">
        <v>144.9376049672839</v>
      </c>
      <c r="C5" s="6">
        <v>171.98193116255032</v>
      </c>
      <c r="D5" s="6">
        <v>178.38692657805979</v>
      </c>
      <c r="E5" s="6">
        <v>151.74691704594639</v>
      </c>
      <c r="F5" s="6">
        <v>217.26178708196591</v>
      </c>
      <c r="G5" s="6">
        <v>219.61439072728243</v>
      </c>
      <c r="H5" s="141"/>
      <c r="I5" s="141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x14ac:dyDescent="0.35">
      <c r="A6" t="s">
        <v>186</v>
      </c>
      <c r="B6" s="6">
        <v>521.26685170128746</v>
      </c>
      <c r="C6" s="6">
        <v>517.62592545313589</v>
      </c>
      <c r="D6" s="6">
        <v>474.91540777847842</v>
      </c>
      <c r="E6" s="6">
        <v>482.07135390219128</v>
      </c>
      <c r="F6" s="6">
        <v>477.72935577847585</v>
      </c>
      <c r="G6" s="6">
        <v>488.91884704893602</v>
      </c>
      <c r="H6" s="141"/>
      <c r="I6" s="141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39" x14ac:dyDescent="0.35">
      <c r="A7" t="s">
        <v>187</v>
      </c>
      <c r="B7" s="6">
        <v>1028.8827053044708</v>
      </c>
      <c r="C7" s="6">
        <v>1025.3243044995929</v>
      </c>
      <c r="D7" s="6">
        <v>968.01899436482063</v>
      </c>
      <c r="E7" s="6">
        <v>969.34281488847421</v>
      </c>
      <c r="F7" s="6">
        <v>953.07067696547017</v>
      </c>
      <c r="G7" s="6">
        <v>956.33953685307597</v>
      </c>
      <c r="H7" s="141"/>
      <c r="I7" s="141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39" x14ac:dyDescent="0.35">
      <c r="A8" t="s">
        <v>188</v>
      </c>
      <c r="B8" s="6">
        <v>565.73325214334182</v>
      </c>
      <c r="C8" s="6">
        <v>529.24865063235563</v>
      </c>
      <c r="D8" s="6">
        <v>449.37523784519345</v>
      </c>
      <c r="E8" s="6">
        <v>460.45226539469718</v>
      </c>
      <c r="F8" s="6">
        <v>442.06204672230308</v>
      </c>
      <c r="G8" s="6">
        <v>434.86271631601358</v>
      </c>
      <c r="H8" s="141"/>
      <c r="I8" s="141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</row>
    <row r="9" spans="1:39" x14ac:dyDescent="0.35">
      <c r="A9" t="s">
        <v>189</v>
      </c>
      <c r="B9" s="6">
        <v>516.33665922334478</v>
      </c>
      <c r="C9" s="6">
        <v>540.78591483697164</v>
      </c>
      <c r="D9" s="6">
        <v>543.03076934678791</v>
      </c>
      <c r="E9" s="6">
        <v>536.87679991200753</v>
      </c>
      <c r="F9" s="6">
        <v>543.71044052658954</v>
      </c>
      <c r="G9" s="6">
        <v>546.60880336725199</v>
      </c>
      <c r="H9" s="141"/>
      <c r="I9" s="141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</row>
    <row r="10" spans="1:39" x14ac:dyDescent="0.35">
      <c r="A10" t="s">
        <v>190</v>
      </c>
      <c r="B10" s="6">
        <v>1006.2057915988694</v>
      </c>
      <c r="C10" s="6">
        <v>1014.5624572224442</v>
      </c>
      <c r="D10" s="6">
        <v>972.32719292671061</v>
      </c>
      <c r="E10" s="6">
        <v>950.60089761964855</v>
      </c>
      <c r="F10" s="6">
        <v>979.27717048378781</v>
      </c>
      <c r="G10" s="6">
        <v>989.40640946620829</v>
      </c>
      <c r="H10" s="141"/>
      <c r="I10" s="141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</row>
    <row r="11" spans="1:39" x14ac:dyDescent="0.35">
      <c r="A11" t="s">
        <v>191</v>
      </c>
      <c r="B11" s="6">
        <v>1288.713228414473</v>
      </c>
      <c r="C11" s="6">
        <v>1419.1661016775786</v>
      </c>
      <c r="D11" s="6">
        <v>1538.5859520035385</v>
      </c>
      <c r="E11" s="6">
        <v>1595.8332066794401</v>
      </c>
      <c r="F11" s="6">
        <v>1621.4313988874601</v>
      </c>
      <c r="G11" s="6">
        <v>1626.0070706347199</v>
      </c>
      <c r="H11" s="141"/>
      <c r="I11" s="141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</row>
    <row r="12" spans="1:39" ht="43.5" x14ac:dyDescent="0.35">
      <c r="A12" s="139" t="s">
        <v>192</v>
      </c>
      <c r="B12" s="6">
        <v>1502.0041413361021</v>
      </c>
      <c r="C12" s="6">
        <v>1584.5653005879042</v>
      </c>
      <c r="D12" s="6">
        <v>1679.4910631981691</v>
      </c>
      <c r="E12" s="6">
        <v>1686.7918222801704</v>
      </c>
      <c r="F12" s="6">
        <v>1684.5209573163888</v>
      </c>
      <c r="G12" s="6">
        <v>1692.0646957588503</v>
      </c>
      <c r="H12" s="141"/>
      <c r="I12" s="141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</row>
    <row r="15" spans="1:39" x14ac:dyDescent="0.35">
      <c r="A15" s="12" t="s">
        <v>182</v>
      </c>
    </row>
    <row r="23" spans="8:9" x14ac:dyDescent="0.35">
      <c r="H23" s="142"/>
      <c r="I23" s="142"/>
    </row>
    <row r="24" spans="8:9" x14ac:dyDescent="0.35">
      <c r="H24" s="142"/>
      <c r="I24" s="142"/>
    </row>
    <row r="25" spans="8:9" x14ac:dyDescent="0.35">
      <c r="H25" s="142"/>
      <c r="I25" s="142"/>
    </row>
    <row r="26" spans="8:9" x14ac:dyDescent="0.35">
      <c r="H26" s="142"/>
      <c r="I26" s="142"/>
    </row>
    <row r="27" spans="8:9" x14ac:dyDescent="0.35">
      <c r="H27" s="142"/>
      <c r="I27" s="142"/>
    </row>
    <row r="28" spans="8:9" x14ac:dyDescent="0.35">
      <c r="H28" s="142"/>
      <c r="I28" s="142"/>
    </row>
    <row r="29" spans="8:9" x14ac:dyDescent="0.35">
      <c r="H29" s="142"/>
      <c r="I29" s="142"/>
    </row>
    <row r="30" spans="8:9" x14ac:dyDescent="0.35">
      <c r="H30" s="142"/>
      <c r="I30" s="142"/>
    </row>
    <row r="31" spans="8:9" x14ac:dyDescent="0.35">
      <c r="H31" s="142"/>
      <c r="I31" s="142"/>
    </row>
    <row r="32" spans="8:9" x14ac:dyDescent="0.35">
      <c r="H32" s="142"/>
      <c r="I32" s="142"/>
    </row>
    <row r="33" spans="8:9" x14ac:dyDescent="0.35">
      <c r="H33" s="142"/>
      <c r="I33" s="142"/>
    </row>
    <row r="34" spans="8:9" x14ac:dyDescent="0.35">
      <c r="H34" s="142"/>
      <c r="I34" s="142"/>
    </row>
    <row r="35" spans="8:9" x14ac:dyDescent="0.35">
      <c r="H35" s="142"/>
      <c r="I35" s="142"/>
    </row>
    <row r="36" spans="8:9" x14ac:dyDescent="0.35">
      <c r="H36" s="142"/>
      <c r="I36" s="142"/>
    </row>
    <row r="37" spans="8:9" x14ac:dyDescent="0.35">
      <c r="H37" s="142"/>
      <c r="I37" s="142"/>
    </row>
    <row r="38" spans="8:9" x14ac:dyDescent="0.35">
      <c r="H38" s="142"/>
      <c r="I38" s="142"/>
    </row>
    <row r="39" spans="8:9" x14ac:dyDescent="0.35">
      <c r="H39" s="142"/>
      <c r="I39" s="142"/>
    </row>
    <row r="40" spans="8:9" x14ac:dyDescent="0.35">
      <c r="H40" s="142"/>
      <c r="I40" s="142"/>
    </row>
    <row r="41" spans="8:9" x14ac:dyDescent="0.35">
      <c r="H41" s="142"/>
      <c r="I41" s="142"/>
    </row>
    <row r="42" spans="8:9" x14ac:dyDescent="0.35">
      <c r="H42" s="142"/>
      <c r="I42" s="142"/>
    </row>
    <row r="43" spans="8:9" x14ac:dyDescent="0.35">
      <c r="H43" s="142"/>
      <c r="I43" s="142"/>
    </row>
    <row r="44" spans="8:9" x14ac:dyDescent="0.35">
      <c r="H44" s="142"/>
      <c r="I44" s="142"/>
    </row>
    <row r="45" spans="8:9" x14ac:dyDescent="0.35">
      <c r="H45" s="142"/>
      <c r="I45" s="142"/>
    </row>
    <row r="46" spans="8:9" x14ac:dyDescent="0.35">
      <c r="H46" s="142"/>
      <c r="I46" s="142"/>
    </row>
    <row r="47" spans="8:9" x14ac:dyDescent="0.35">
      <c r="H47" s="142"/>
      <c r="I47" s="142"/>
    </row>
    <row r="48" spans="8:9" x14ac:dyDescent="0.35">
      <c r="H48" s="142"/>
      <c r="I48" s="142"/>
    </row>
    <row r="49" spans="8:9" x14ac:dyDescent="0.35">
      <c r="H49" s="142"/>
      <c r="I49" s="142"/>
    </row>
    <row r="50" spans="8:9" x14ac:dyDescent="0.35">
      <c r="H50" s="142"/>
      <c r="I50" s="142"/>
    </row>
    <row r="51" spans="8:9" x14ac:dyDescent="0.35">
      <c r="H51" s="142"/>
      <c r="I51" s="142"/>
    </row>
    <row r="52" spans="8:9" x14ac:dyDescent="0.35">
      <c r="H52" s="142"/>
      <c r="I52" s="142"/>
    </row>
    <row r="55" spans="8:9" x14ac:dyDescent="0.35">
      <c r="H55" s="138"/>
      <c r="I55" s="138"/>
    </row>
    <row r="56" spans="8:9" x14ac:dyDescent="0.35">
      <c r="H56" s="138"/>
      <c r="I56" s="138"/>
    </row>
    <row r="57" spans="8:9" x14ac:dyDescent="0.35">
      <c r="H57" s="138"/>
      <c r="I57" s="138"/>
    </row>
    <row r="58" spans="8:9" x14ac:dyDescent="0.35">
      <c r="H58" s="138"/>
      <c r="I58" s="138"/>
    </row>
    <row r="59" spans="8:9" x14ac:dyDescent="0.35">
      <c r="H59" s="138"/>
      <c r="I59" s="138"/>
    </row>
    <row r="60" spans="8:9" x14ac:dyDescent="0.35">
      <c r="H60" s="138"/>
      <c r="I60" s="138"/>
    </row>
    <row r="61" spans="8:9" x14ac:dyDescent="0.35">
      <c r="H61" s="138"/>
      <c r="I61" s="138"/>
    </row>
    <row r="62" spans="8:9" x14ac:dyDescent="0.35">
      <c r="H62" s="138"/>
      <c r="I62" s="138"/>
    </row>
    <row r="63" spans="8:9" x14ac:dyDescent="0.35">
      <c r="H63" s="138"/>
      <c r="I63" s="138"/>
    </row>
    <row r="64" spans="8:9" x14ac:dyDescent="0.35">
      <c r="H64" s="138"/>
      <c r="I64" s="138"/>
    </row>
    <row r="65" spans="8:9" x14ac:dyDescent="0.35">
      <c r="H65" s="137"/>
      <c r="I65" s="137"/>
    </row>
    <row r="66" spans="8:9" x14ac:dyDescent="0.35">
      <c r="H66" s="137"/>
      <c r="I66" s="137"/>
    </row>
    <row r="67" spans="8:9" x14ac:dyDescent="0.35">
      <c r="H67" s="136"/>
      <c r="I67" s="136"/>
    </row>
    <row r="68" spans="8:9" x14ac:dyDescent="0.35">
      <c r="H68" s="136"/>
      <c r="I68" s="136"/>
    </row>
    <row r="69" spans="8:9" x14ac:dyDescent="0.35">
      <c r="H69" s="143"/>
      <c r="I69" s="143"/>
    </row>
    <row r="70" spans="8:9" x14ac:dyDescent="0.35">
      <c r="H70" s="144"/>
      <c r="I70" s="144"/>
    </row>
    <row r="71" spans="8:9" x14ac:dyDescent="0.35">
      <c r="H71" s="138"/>
      <c r="I71" s="138"/>
    </row>
    <row r="72" spans="8:9" x14ac:dyDescent="0.35">
      <c r="H72" s="138"/>
      <c r="I72" s="138"/>
    </row>
    <row r="73" spans="8:9" x14ac:dyDescent="0.35">
      <c r="H73" s="138"/>
      <c r="I73" s="138"/>
    </row>
    <row r="74" spans="8:9" x14ac:dyDescent="0.35">
      <c r="H74" s="138"/>
      <c r="I74" s="138"/>
    </row>
    <row r="75" spans="8:9" x14ac:dyDescent="0.35">
      <c r="H75" s="138"/>
      <c r="I75" s="138"/>
    </row>
    <row r="76" spans="8:9" x14ac:dyDescent="0.35">
      <c r="H76" s="138"/>
      <c r="I76" s="138"/>
    </row>
    <row r="77" spans="8:9" x14ac:dyDescent="0.35">
      <c r="H77" s="138"/>
      <c r="I77" s="138"/>
    </row>
    <row r="78" spans="8:9" x14ac:dyDescent="0.35">
      <c r="H78" s="138"/>
      <c r="I78" s="138"/>
    </row>
    <row r="79" spans="8:9" x14ac:dyDescent="0.35">
      <c r="H79" s="138"/>
      <c r="I79" s="138"/>
    </row>
    <row r="80" spans="8:9" x14ac:dyDescent="0.35">
      <c r="H80" s="138"/>
      <c r="I80" s="138"/>
    </row>
    <row r="81" spans="8:9" x14ac:dyDescent="0.35">
      <c r="H81" s="138"/>
      <c r="I81" s="138"/>
    </row>
    <row r="82" spans="8:9" x14ac:dyDescent="0.35">
      <c r="H82" s="138"/>
      <c r="I82" s="138"/>
    </row>
    <row r="83" spans="8:9" x14ac:dyDescent="0.35">
      <c r="H83" s="138"/>
      <c r="I83" s="138"/>
    </row>
    <row r="84" spans="8:9" x14ac:dyDescent="0.35">
      <c r="H84" s="138"/>
      <c r="I84" s="138"/>
    </row>
    <row r="85" spans="8:9" x14ac:dyDescent="0.35">
      <c r="H85" s="136"/>
      <c r="I85" s="136"/>
    </row>
    <row r="86" spans="8:9" x14ac:dyDescent="0.35">
      <c r="H86" s="138"/>
      <c r="I86" s="138"/>
    </row>
    <row r="87" spans="8:9" x14ac:dyDescent="0.35">
      <c r="H87" s="136"/>
      <c r="I87" s="136"/>
    </row>
    <row r="88" spans="8:9" x14ac:dyDescent="0.35">
      <c r="H88"/>
      <c r="I88"/>
    </row>
    <row r="89" spans="8:9" x14ac:dyDescent="0.35">
      <c r="H89"/>
      <c r="I89"/>
    </row>
    <row r="94" spans="8:9" x14ac:dyDescent="0.35">
      <c r="H94" s="145"/>
      <c r="I94" s="146"/>
    </row>
    <row r="95" spans="8:9" x14ac:dyDescent="0.35">
      <c r="H95" s="145"/>
      <c r="I95" s="146"/>
    </row>
    <row r="96" spans="8:9" x14ac:dyDescent="0.35">
      <c r="H96" s="145"/>
      <c r="I96" s="146"/>
    </row>
    <row r="97" spans="8:9" x14ac:dyDescent="0.35">
      <c r="H97" s="145"/>
      <c r="I97" s="146"/>
    </row>
    <row r="98" spans="8:9" x14ac:dyDescent="0.35">
      <c r="H98" s="145"/>
      <c r="I98" s="146"/>
    </row>
    <row r="99" spans="8:9" x14ac:dyDescent="0.35">
      <c r="H99" s="145"/>
      <c r="I99" s="146"/>
    </row>
    <row r="100" spans="8:9" x14ac:dyDescent="0.35">
      <c r="H100" s="145"/>
      <c r="I100" s="146"/>
    </row>
    <row r="101" spans="8:9" x14ac:dyDescent="0.35">
      <c r="H101" s="145"/>
      <c r="I101" s="146"/>
    </row>
    <row r="102" spans="8:9" x14ac:dyDescent="0.35">
      <c r="H102" s="145"/>
      <c r="I102" s="146"/>
    </row>
    <row r="103" spans="8:9" x14ac:dyDescent="0.35">
      <c r="H103" s="145"/>
      <c r="I103" s="146"/>
    </row>
    <row r="104" spans="8:9" x14ac:dyDescent="0.35">
      <c r="H104" s="145"/>
      <c r="I104" s="146"/>
    </row>
    <row r="105" spans="8:9" x14ac:dyDescent="0.35">
      <c r="H105" s="147"/>
      <c r="I105" s="148"/>
    </row>
  </sheetData>
  <sortState xmlns:xlrd2="http://schemas.microsoft.com/office/spreadsheetml/2017/richdata2" columnSort="1" ref="B2:AM12">
    <sortCondition ref="B3:AM3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93A5C-C332-45AB-9AD9-25FF74CF6116}">
  <dimension ref="A1:AH13"/>
  <sheetViews>
    <sheetView zoomScale="70" zoomScaleNormal="70" workbookViewId="0">
      <selection activeCell="R14" sqref="R14"/>
    </sheetView>
  </sheetViews>
  <sheetFormatPr defaultRowHeight="14.5" x14ac:dyDescent="0.35"/>
  <cols>
    <col min="1" max="1" width="28.36328125" customWidth="1"/>
    <col min="2" max="28" width="7.81640625" customWidth="1"/>
    <col min="33" max="33" width="18.7265625" customWidth="1"/>
    <col min="34" max="34" width="29.08984375" customWidth="1"/>
  </cols>
  <sheetData>
    <row r="1" spans="1:34" ht="26" x14ac:dyDescent="0.6">
      <c r="A1" s="1" t="s">
        <v>0</v>
      </c>
    </row>
    <row r="2" spans="1:34" x14ac:dyDescent="0.35">
      <c r="A2" s="2" t="s">
        <v>224</v>
      </c>
    </row>
    <row r="3" spans="1:34" x14ac:dyDescent="0.3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34" x14ac:dyDescent="0.35">
      <c r="B4" s="4">
        <v>2019</v>
      </c>
      <c r="C4" s="4"/>
      <c r="D4" s="4"/>
      <c r="E4" s="4"/>
      <c r="F4" s="4">
        <v>2020</v>
      </c>
      <c r="G4" s="4"/>
      <c r="H4" s="4"/>
      <c r="I4" s="4"/>
      <c r="J4" s="4">
        <v>2021</v>
      </c>
      <c r="K4" s="4"/>
      <c r="L4" s="4"/>
      <c r="M4" s="4"/>
      <c r="N4" s="4">
        <v>2022</v>
      </c>
      <c r="O4" s="4"/>
      <c r="P4" s="4"/>
      <c r="Q4" s="4"/>
      <c r="R4" s="4">
        <v>2023</v>
      </c>
      <c r="S4" s="4"/>
      <c r="T4" s="4"/>
      <c r="U4" s="4"/>
      <c r="V4" s="4">
        <v>2024</v>
      </c>
      <c r="W4" s="4"/>
      <c r="X4" s="4"/>
      <c r="Z4">
        <v>2025</v>
      </c>
    </row>
    <row r="5" spans="1:34" x14ac:dyDescent="0.35">
      <c r="B5" s="3" t="s">
        <v>1</v>
      </c>
      <c r="C5" s="3" t="s">
        <v>2</v>
      </c>
      <c r="D5" s="3" t="s">
        <v>3</v>
      </c>
      <c r="E5" s="3" t="s">
        <v>4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1</v>
      </c>
      <c r="K5" s="3" t="s">
        <v>2</v>
      </c>
      <c r="L5" s="3" t="s">
        <v>3</v>
      </c>
      <c r="M5" s="3" t="s">
        <v>4</v>
      </c>
      <c r="N5" s="3" t="s">
        <v>1</v>
      </c>
      <c r="O5" s="3" t="s">
        <v>2</v>
      </c>
      <c r="P5" s="3" t="s">
        <v>3</v>
      </c>
      <c r="Q5" s="3" t="s">
        <v>4</v>
      </c>
      <c r="R5" s="3" t="s">
        <v>1</v>
      </c>
      <c r="S5" s="3" t="s">
        <v>2</v>
      </c>
      <c r="T5" s="3" t="s">
        <v>3</v>
      </c>
      <c r="U5" s="3" t="s">
        <v>4</v>
      </c>
      <c r="V5" s="3" t="s">
        <v>1</v>
      </c>
      <c r="W5" s="3" t="s">
        <v>2</v>
      </c>
      <c r="X5" s="3" t="s">
        <v>3</v>
      </c>
      <c r="Y5" s="3" t="s">
        <v>4</v>
      </c>
      <c r="Z5" s="3" t="s">
        <v>1</v>
      </c>
      <c r="AA5" s="3" t="s">
        <v>2</v>
      </c>
      <c r="AB5" s="3" t="s">
        <v>3</v>
      </c>
      <c r="AC5" s="82" t="s">
        <v>104</v>
      </c>
      <c r="AD5" s="82" t="s">
        <v>105</v>
      </c>
      <c r="AE5" s="82" t="s">
        <v>106</v>
      </c>
      <c r="AF5" s="82" t="s">
        <v>107</v>
      </c>
      <c r="AG5" s="82" t="s">
        <v>122</v>
      </c>
      <c r="AH5" s="50" t="s">
        <v>123</v>
      </c>
    </row>
    <row r="6" spans="1:34" x14ac:dyDescent="0.35">
      <c r="A6" t="s">
        <v>5</v>
      </c>
      <c r="B6" s="5">
        <v>757.66462795073721</v>
      </c>
      <c r="C6" s="5">
        <v>755.20023252367787</v>
      </c>
      <c r="D6" s="5">
        <v>748.03617449969761</v>
      </c>
      <c r="E6" s="5">
        <v>731.7201179476117</v>
      </c>
      <c r="F6" s="5">
        <v>713.98609626479151</v>
      </c>
      <c r="G6" s="5">
        <v>526.85263759608029</v>
      </c>
      <c r="H6" s="5">
        <v>671.69345372018483</v>
      </c>
      <c r="I6" s="5">
        <v>714.8452422188119</v>
      </c>
      <c r="J6" s="5">
        <v>732.0976617227841</v>
      </c>
      <c r="K6" s="5">
        <v>739.97952250950959</v>
      </c>
      <c r="L6" s="5">
        <v>718.83622926125406</v>
      </c>
      <c r="M6" s="5">
        <v>744.59529770417907</v>
      </c>
      <c r="N6" s="5">
        <v>783.2942582475348</v>
      </c>
      <c r="O6" s="5">
        <v>769.6965243106647</v>
      </c>
      <c r="P6" s="5">
        <v>758.27812482371621</v>
      </c>
      <c r="Q6" s="5">
        <v>748.27759650375992</v>
      </c>
      <c r="R6" s="5">
        <v>769.72040804817061</v>
      </c>
      <c r="S6" s="5">
        <v>779.30044468323831</v>
      </c>
      <c r="T6" s="5">
        <v>771.85226409052507</v>
      </c>
      <c r="U6" s="5">
        <v>764.53380558281106</v>
      </c>
      <c r="V6" s="5">
        <v>774.42012240596296</v>
      </c>
      <c r="W6" s="5">
        <v>765.37465325218398</v>
      </c>
      <c r="X6" s="5">
        <v>769.25705757529875</v>
      </c>
      <c r="Y6" s="5">
        <v>762.92299081313126</v>
      </c>
      <c r="Z6" s="5">
        <v>753.46408367039555</v>
      </c>
      <c r="AA6" s="6">
        <v>745.6424251168105</v>
      </c>
      <c r="AB6" s="5">
        <v>750.22023997084966</v>
      </c>
      <c r="AC6" s="87">
        <f>AB6-X6</f>
        <v>-19.036817604449084</v>
      </c>
      <c r="AD6" s="88">
        <f>(AB6-X6)/X6</f>
        <v>-2.4747017160236667E-2</v>
      </c>
      <c r="AE6" s="75">
        <f>AB6-AA6</f>
        <v>4.5778148540391612</v>
      </c>
      <c r="AF6" s="9">
        <f>(AB6-AA6)/AA6</f>
        <v>6.1394238040063396E-3</v>
      </c>
      <c r="AG6" s="75">
        <f>AB6-D6</f>
        <v>2.1840654711520529</v>
      </c>
      <c r="AH6" s="9">
        <f>(AB6-D6)/D6</f>
        <v>2.9197324215139756E-3</v>
      </c>
    </row>
    <row r="7" spans="1:34" x14ac:dyDescent="0.35">
      <c r="A7" t="s">
        <v>6</v>
      </c>
      <c r="B7" s="5">
        <v>135.1539986619137</v>
      </c>
      <c r="C7" s="5">
        <v>135.84439245892645</v>
      </c>
      <c r="D7" s="5">
        <v>140.89992957112639</v>
      </c>
      <c r="E7" s="5">
        <v>125.65015064053767</v>
      </c>
      <c r="F7" s="5">
        <v>122.2905806340562</v>
      </c>
      <c r="G7" s="5">
        <v>53.918683450187579</v>
      </c>
      <c r="H7" s="5">
        <v>113.80760805915799</v>
      </c>
      <c r="I7" s="5">
        <v>129.37592103268014</v>
      </c>
      <c r="J7" s="5">
        <v>130.30345955757554</v>
      </c>
      <c r="K7" s="5">
        <v>135.60221627056816</v>
      </c>
      <c r="L7" s="5">
        <v>87.106714239605182</v>
      </c>
      <c r="M7" s="5">
        <v>96.628425907331632</v>
      </c>
      <c r="N7" s="5">
        <v>117.93800895675759</v>
      </c>
      <c r="O7" s="5">
        <v>117.34016018625306</v>
      </c>
      <c r="P7" s="5">
        <v>133.63300943264665</v>
      </c>
      <c r="Q7" s="5">
        <v>138.76248323861245</v>
      </c>
      <c r="R7" s="5">
        <v>151.60451689428405</v>
      </c>
      <c r="S7" s="5">
        <v>141.30747310582936</v>
      </c>
      <c r="T7" s="5">
        <v>155.53884684560623</v>
      </c>
      <c r="U7" s="5">
        <v>163.61831471910295</v>
      </c>
      <c r="V7" s="5">
        <v>150.49577056272614</v>
      </c>
      <c r="W7" s="5">
        <v>153.54135535014689</v>
      </c>
      <c r="X7" s="5">
        <v>131.60799288934152</v>
      </c>
      <c r="Y7" s="5">
        <v>134.54486471284685</v>
      </c>
      <c r="Z7" s="5">
        <v>127.75064538993607</v>
      </c>
      <c r="AA7" s="6">
        <v>132.70062317781188</v>
      </c>
      <c r="AB7" s="5">
        <v>134.49725726569147</v>
      </c>
      <c r="AC7" s="75">
        <f>AB7-X7</f>
        <v>2.8892643763499564</v>
      </c>
      <c r="AD7" s="9">
        <f>(AB7-X7)/X7</f>
        <v>2.1953563099919807E-2</v>
      </c>
      <c r="AE7" s="75">
        <f>AB7-AA7</f>
        <v>1.7966340878795961</v>
      </c>
      <c r="AF7" s="9">
        <f>(AB7-AA7)/AA7</f>
        <v>1.3539002642604027E-2</v>
      </c>
      <c r="AG7" s="87">
        <f>AB7-D7</f>
        <v>-6.4026723054349191</v>
      </c>
      <c r="AH7" s="88">
        <f>(AB7-D7)/D7</f>
        <v>-4.5441273994412078E-2</v>
      </c>
    </row>
    <row r="8" spans="1:34" x14ac:dyDescent="0.35">
      <c r="A8" t="s">
        <v>7</v>
      </c>
      <c r="B8" s="5">
        <v>100.43333333333334</v>
      </c>
      <c r="C8" s="5">
        <v>101.46666666666665</v>
      </c>
      <c r="D8" s="5">
        <v>99.399999999999991</v>
      </c>
      <c r="E8" s="5">
        <v>98.466666666666654</v>
      </c>
      <c r="F8" s="5">
        <v>95.966666666666654</v>
      </c>
      <c r="G8" s="5">
        <v>66.7</v>
      </c>
      <c r="H8" s="5">
        <v>91.033333333333346</v>
      </c>
      <c r="I8" s="5">
        <v>95.666666666666671</v>
      </c>
      <c r="J8" s="5">
        <v>94.966666666666654</v>
      </c>
      <c r="K8" s="5">
        <v>94.366666666666674</v>
      </c>
      <c r="L8" s="5">
        <v>90.333333333333329</v>
      </c>
      <c r="M8" s="5">
        <v>92.600000000000009</v>
      </c>
      <c r="N8" s="5">
        <v>96.533333333333346</v>
      </c>
      <c r="O8" s="5">
        <v>91.333333333333329</v>
      </c>
      <c r="P8" s="5">
        <v>93.466666666666654</v>
      </c>
      <c r="Q8" s="5">
        <v>91.733333333333348</v>
      </c>
      <c r="R8" s="5">
        <v>93.033333333333346</v>
      </c>
      <c r="S8" s="5">
        <v>94.766666666666666</v>
      </c>
      <c r="T8" s="5">
        <v>93.333333333333329</v>
      </c>
      <c r="U8" s="5">
        <v>93.7</v>
      </c>
      <c r="V8" s="5">
        <v>93.100000000000009</v>
      </c>
      <c r="W8" s="5">
        <v>93.466666666666654</v>
      </c>
      <c r="X8" s="5">
        <v>93.433333333333323</v>
      </c>
      <c r="Y8" s="5">
        <v>92.899999999999991</v>
      </c>
      <c r="Z8" s="5">
        <v>91.133333333333326</v>
      </c>
      <c r="AA8" s="5">
        <v>92.333333333333329</v>
      </c>
      <c r="AB8" s="5">
        <v>92.433333333333337</v>
      </c>
      <c r="AC8" s="87">
        <f>AB8-X8</f>
        <v>-0.99999999999998579</v>
      </c>
      <c r="AD8" s="88">
        <f>(AB8-X8)/X8</f>
        <v>-1.0702818408847512E-2</v>
      </c>
      <c r="AE8" s="75">
        <f>AB8-AA8</f>
        <v>0.10000000000000853</v>
      </c>
      <c r="AF8" s="9">
        <f>(AB8-AA8)/AA8</f>
        <v>1.0830324909748216E-3</v>
      </c>
      <c r="AG8" s="87">
        <f>AB8-D8</f>
        <v>-6.9666666666666544</v>
      </c>
      <c r="AH8" s="88">
        <f>(AB8-D8)/D8</f>
        <v>-7.008718980549955E-2</v>
      </c>
    </row>
    <row r="9" spans="1:34" x14ac:dyDescent="0.35">
      <c r="B9" s="11">
        <f t="shared" ref="B9:P9" si="0">SUM(B6:B7)</f>
        <v>892.81862661265086</v>
      </c>
      <c r="C9" s="11">
        <f t="shared" si="0"/>
        <v>891.04462498260432</v>
      </c>
      <c r="D9" s="11">
        <f t="shared" si="0"/>
        <v>888.93610407082406</v>
      </c>
      <c r="E9" s="11">
        <f t="shared" si="0"/>
        <v>857.37026858814943</v>
      </c>
      <c r="F9" s="11">
        <f t="shared" si="0"/>
        <v>836.27667689884765</v>
      </c>
      <c r="G9" s="11">
        <f t="shared" si="0"/>
        <v>580.77132104626787</v>
      </c>
      <c r="H9" s="11">
        <f t="shared" si="0"/>
        <v>785.50106177934276</v>
      </c>
      <c r="I9" s="11">
        <f t="shared" si="0"/>
        <v>844.22116325149204</v>
      </c>
      <c r="J9" s="11">
        <f t="shared" si="0"/>
        <v>862.40112128035958</v>
      </c>
      <c r="K9" s="11">
        <f t="shared" si="0"/>
        <v>875.58173878007779</v>
      </c>
      <c r="L9" s="11">
        <f t="shared" si="0"/>
        <v>805.9429435008592</v>
      </c>
      <c r="M9" s="11">
        <f t="shared" si="0"/>
        <v>841.22372361151065</v>
      </c>
      <c r="N9" s="11">
        <f t="shared" si="0"/>
        <v>901.23226720429238</v>
      </c>
      <c r="O9" s="11">
        <f t="shared" si="0"/>
        <v>887.03668449691781</v>
      </c>
      <c r="P9" s="11">
        <f t="shared" si="0"/>
        <v>891.91113425636286</v>
      </c>
      <c r="Q9" s="11">
        <f t="shared" ref="Q9:Z9" si="1">SUM(Q6:Q7)</f>
        <v>887.04007974237243</v>
      </c>
      <c r="R9" s="11">
        <f t="shared" si="1"/>
        <v>921.32492494245469</v>
      </c>
      <c r="S9" s="11">
        <f t="shared" si="1"/>
        <v>920.60791778906764</v>
      </c>
      <c r="T9" s="11">
        <f t="shared" si="1"/>
        <v>927.39111093613133</v>
      </c>
      <c r="U9" s="11">
        <f t="shared" si="1"/>
        <v>928.15212030191401</v>
      </c>
      <c r="V9" s="11">
        <f t="shared" si="1"/>
        <v>924.91589296868915</v>
      </c>
      <c r="W9" s="11">
        <f t="shared" si="1"/>
        <v>918.91600860233086</v>
      </c>
      <c r="X9" s="11">
        <f t="shared" si="1"/>
        <v>900.86505046464026</v>
      </c>
      <c r="Y9" s="11">
        <f t="shared" si="1"/>
        <v>897.46785552597817</v>
      </c>
      <c r="Z9" s="11">
        <f t="shared" si="1"/>
        <v>881.21472906033159</v>
      </c>
      <c r="AA9" s="11">
        <f>SUM(AA6:AA7)</f>
        <v>878.34304829462235</v>
      </c>
      <c r="AB9" s="11">
        <f>SUM(AB6:AB7)</f>
        <v>884.71749723654113</v>
      </c>
      <c r="AC9" s="87">
        <f>AB9-X9</f>
        <v>-16.147553228099127</v>
      </c>
      <c r="AD9" s="88"/>
      <c r="AE9" s="75">
        <f>AB9-AA9</f>
        <v>6.3744489419187857</v>
      </c>
      <c r="AF9" s="9">
        <f>(AB9-AA9)/AA9</f>
        <v>7.2573568542442729E-3</v>
      </c>
    </row>
    <row r="10" spans="1:34" x14ac:dyDescent="0.35">
      <c r="A10" s="7" t="s">
        <v>8</v>
      </c>
      <c r="AB10" s="11">
        <f>MAX(B6:AB6)</f>
        <v>783.2942582475348</v>
      </c>
      <c r="AC10" s="88">
        <f>AB6/U6-1</f>
        <v>-1.8721952525107777E-2</v>
      </c>
      <c r="AD10" s="88"/>
    </row>
    <row r="11" spans="1:34" x14ac:dyDescent="0.35">
      <c r="A11" s="8"/>
      <c r="AB11" s="11">
        <f t="shared" ref="AB11:AB13" si="2">MAX(B7:AB7)</f>
        <v>163.61831471910295</v>
      </c>
      <c r="AC11" s="88">
        <f t="shared" ref="AC11:AC13" si="3">AB7/U7-1</f>
        <v>-0.17798164895785662</v>
      </c>
      <c r="AD11" s="88"/>
    </row>
    <row r="12" spans="1:34" x14ac:dyDescent="0.35">
      <c r="AB12" s="11">
        <f t="shared" si="2"/>
        <v>101.46666666666665</v>
      </c>
      <c r="AC12" s="88">
        <f t="shared" si="3"/>
        <v>-1.3518320882248247E-2</v>
      </c>
      <c r="AD12" s="88"/>
    </row>
    <row r="13" spans="1:34" x14ac:dyDescent="0.35">
      <c r="AB13" s="11">
        <f t="shared" si="2"/>
        <v>928.15212030191401</v>
      </c>
      <c r="AC13" s="88">
        <f t="shared" si="3"/>
        <v>-4.6796879644302569E-2</v>
      </c>
      <c r="AD13" s="8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EC8CF-E087-4451-A1BE-A0CC7A6F8491}">
  <dimension ref="A1:J20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P15" sqref="P15"/>
    </sheetView>
  </sheetViews>
  <sheetFormatPr defaultRowHeight="14.5" x14ac:dyDescent="0.35"/>
  <cols>
    <col min="1" max="1" width="22.81640625" customWidth="1"/>
    <col min="2" max="9" width="9.36328125" bestFit="1" customWidth="1"/>
    <col min="15" max="15" width="19.36328125" customWidth="1"/>
    <col min="16" max="16" width="20.1796875" customWidth="1"/>
  </cols>
  <sheetData>
    <row r="1" spans="1:10" ht="26" x14ac:dyDescent="0.6">
      <c r="A1" s="1" t="s">
        <v>131</v>
      </c>
    </row>
    <row r="2" spans="1:10" s="6" customFormat="1" x14ac:dyDescent="0.35">
      <c r="A2" s="6" t="s">
        <v>113</v>
      </c>
    </row>
    <row r="3" spans="1:10" s="6" customFormat="1" x14ac:dyDescent="0.35"/>
    <row r="4" spans="1:10" s="6" customFormat="1" x14ac:dyDescent="0.35">
      <c r="J4" s="6">
        <f>J7/D7-1</f>
        <v>-0.2142259467576717</v>
      </c>
    </row>
    <row r="5" spans="1:10" s="6" customFormat="1" x14ac:dyDescent="0.35">
      <c r="B5" s="6" t="s">
        <v>114</v>
      </c>
      <c r="C5" s="6" t="s">
        <v>115</v>
      </c>
      <c r="D5" s="6" t="s">
        <v>116</v>
      </c>
      <c r="E5" s="6" t="s">
        <v>117</v>
      </c>
      <c r="F5" s="6" t="s">
        <v>118</v>
      </c>
      <c r="G5" s="6" t="s">
        <v>119</v>
      </c>
      <c r="H5" s="6" t="s">
        <v>206</v>
      </c>
      <c r="I5" s="6" t="s">
        <v>9</v>
      </c>
      <c r="J5" s="6" t="s">
        <v>120</v>
      </c>
    </row>
    <row r="6" spans="1:10" s="6" customFormat="1" x14ac:dyDescent="0.35">
      <c r="A6" s="6" t="s">
        <v>10</v>
      </c>
      <c r="B6" s="6">
        <v>203.49077739617627</v>
      </c>
      <c r="C6" s="6">
        <v>196.54198117628994</v>
      </c>
      <c r="D6" s="6">
        <v>208.147499511951</v>
      </c>
      <c r="E6" s="6">
        <v>222.03876918861459</v>
      </c>
      <c r="F6" s="6">
        <v>215.94764023537715</v>
      </c>
      <c r="G6" s="6">
        <v>224.75671029538813</v>
      </c>
      <c r="H6" s="6">
        <v>224.09108170222754</v>
      </c>
      <c r="I6" s="6">
        <v>228.70716348043527</v>
      </c>
      <c r="J6" s="6">
        <v>227.86667684702866</v>
      </c>
    </row>
    <row r="7" spans="1:10" s="6" customFormat="1" x14ac:dyDescent="0.35">
      <c r="A7" s="6" t="s">
        <v>11</v>
      </c>
      <c r="B7" s="6">
        <v>151.69503064625832</v>
      </c>
      <c r="C7" s="6">
        <v>131.55321429846745</v>
      </c>
      <c r="D7" s="6">
        <v>162.11723577114236</v>
      </c>
      <c r="E7" s="6">
        <v>157.44801999604553</v>
      </c>
      <c r="F7" s="6">
        <v>144.14108774864792</v>
      </c>
      <c r="G7" s="6">
        <v>144.65947080414335</v>
      </c>
      <c r="H7" s="6">
        <v>132.54724828993437</v>
      </c>
      <c r="I7" s="6">
        <v>125.98795767000121</v>
      </c>
      <c r="J7" s="6">
        <v>127.38751745233272</v>
      </c>
    </row>
    <row r="8" spans="1:10" s="6" customFormat="1" x14ac:dyDescent="0.35">
      <c r="A8" s="6" t="s">
        <v>12</v>
      </c>
      <c r="B8" s="6">
        <v>140.89992957112639</v>
      </c>
      <c r="C8" s="6">
        <v>113.80760805915799</v>
      </c>
      <c r="D8" s="6">
        <v>87.106714239605182</v>
      </c>
      <c r="E8" s="6">
        <v>133.63300943264665</v>
      </c>
      <c r="F8" s="6">
        <v>155.53884684560623</v>
      </c>
      <c r="G8" s="6">
        <v>131.60799288934152</v>
      </c>
      <c r="H8" s="6">
        <v>127.75064538993607</v>
      </c>
      <c r="I8" s="6">
        <v>132.70062317781188</v>
      </c>
      <c r="J8" s="6">
        <v>134.49725726569147</v>
      </c>
    </row>
    <row r="9" spans="1:10" s="6" customFormat="1" x14ac:dyDescent="0.35">
      <c r="A9" s="6" t="s">
        <v>13</v>
      </c>
      <c r="B9" s="6">
        <v>113.79386818970893</v>
      </c>
      <c r="C9" s="6">
        <v>113.29091051822778</v>
      </c>
      <c r="D9" s="6">
        <v>111.5488554682421</v>
      </c>
      <c r="E9" s="6">
        <v>126.63576182568937</v>
      </c>
      <c r="F9" s="6">
        <v>126.05052398798755</v>
      </c>
      <c r="G9" s="6">
        <v>124.0347658815528</v>
      </c>
      <c r="H9" s="6">
        <v>121.74861930477985</v>
      </c>
      <c r="I9" s="6">
        <v>117.65350498500115</v>
      </c>
      <c r="J9" s="6">
        <v>119.88130136623781</v>
      </c>
    </row>
    <row r="10" spans="1:10" s="6" customFormat="1" x14ac:dyDescent="0.35">
      <c r="A10" s="6" t="s">
        <v>14</v>
      </c>
      <c r="B10" s="6">
        <v>76.069264519083404</v>
      </c>
      <c r="C10" s="6">
        <v>49.4714433916795</v>
      </c>
      <c r="D10" s="6">
        <v>44.053309635059733</v>
      </c>
      <c r="E10" s="6">
        <v>47.107208343888487</v>
      </c>
      <c r="F10" s="6">
        <v>67.15021348848515</v>
      </c>
      <c r="G10" s="6">
        <v>65.56335147633628</v>
      </c>
      <c r="H10" s="6">
        <v>65.965572550280513</v>
      </c>
      <c r="I10" s="6">
        <v>68.182440961865012</v>
      </c>
      <c r="J10" s="6">
        <v>70.032655207501307</v>
      </c>
    </row>
    <row r="11" spans="1:10" s="6" customFormat="1" x14ac:dyDescent="0.35">
      <c r="A11" s="6" t="s">
        <v>15</v>
      </c>
      <c r="B11" s="6">
        <v>61.153703124409859</v>
      </c>
      <c r="C11" s="6">
        <v>56.585548213996759</v>
      </c>
      <c r="D11" s="6">
        <v>59.577504977778645</v>
      </c>
      <c r="E11" s="6">
        <v>63.376519875520287</v>
      </c>
      <c r="F11" s="6">
        <v>72.026020500074651</v>
      </c>
      <c r="G11" s="6">
        <v>66.539008579455668</v>
      </c>
      <c r="H11" s="6">
        <v>62.676794954112154</v>
      </c>
      <c r="I11" s="6">
        <v>63.480700541054404</v>
      </c>
      <c r="J11" s="6">
        <v>63.249439580016436</v>
      </c>
    </row>
    <row r="12" spans="1:10" s="6" customFormat="1" x14ac:dyDescent="0.35">
      <c r="A12" s="6" t="s">
        <v>16</v>
      </c>
      <c r="B12" s="6">
        <v>52.233822024870278</v>
      </c>
      <c r="C12" s="6">
        <v>41.20968966881469</v>
      </c>
      <c r="D12" s="6">
        <v>50.859834874516764</v>
      </c>
      <c r="E12" s="6">
        <v>52.930914459254495</v>
      </c>
      <c r="F12" s="6">
        <v>54.802748851913861</v>
      </c>
      <c r="G12" s="6">
        <v>54.948477086451135</v>
      </c>
      <c r="H12" s="6">
        <v>56.330912029645901</v>
      </c>
      <c r="I12" s="6">
        <v>53.625703956841107</v>
      </c>
      <c r="J12" s="6">
        <v>54.599382242760385</v>
      </c>
    </row>
    <row r="13" spans="1:10" s="6" customFormat="1" x14ac:dyDescent="0.35">
      <c r="A13" s="6" t="s">
        <v>17</v>
      </c>
      <c r="B13" s="6">
        <v>43.559909357160414</v>
      </c>
      <c r="C13" s="6">
        <v>41.411029616729209</v>
      </c>
      <c r="D13" s="6">
        <v>40.703142160647907</v>
      </c>
      <c r="E13" s="6">
        <v>44.745656647244793</v>
      </c>
      <c r="F13" s="6">
        <v>47.338746749852547</v>
      </c>
      <c r="G13" s="6">
        <v>44.777423775761733</v>
      </c>
      <c r="H13" s="6">
        <v>44.576151054509104</v>
      </c>
      <c r="I13" s="6">
        <v>42.281848515213682</v>
      </c>
      <c r="J13" s="6">
        <v>41.398807499936218</v>
      </c>
    </row>
    <row r="14" spans="1:10" s="6" customFormat="1" x14ac:dyDescent="0.35">
      <c r="A14" s="6" t="s">
        <v>18</v>
      </c>
      <c r="B14" s="6">
        <v>24.343127131548954</v>
      </c>
      <c r="C14" s="6">
        <v>23.102490219926704</v>
      </c>
      <c r="D14" s="6">
        <v>23.865127050588629</v>
      </c>
      <c r="E14" s="6">
        <v>25.075278355725622</v>
      </c>
      <c r="F14" s="6">
        <v>24.615231903297072</v>
      </c>
      <c r="G14" s="6">
        <v>24.717960883498804</v>
      </c>
      <c r="H14" s="6">
        <v>25.222744042266555</v>
      </c>
      <c r="I14" s="6">
        <v>25.391959612044928</v>
      </c>
      <c r="J14" s="6">
        <v>25.454318970423692</v>
      </c>
    </row>
    <row r="15" spans="1:10" s="6" customFormat="1" x14ac:dyDescent="0.35">
      <c r="A15" s="6" t="s">
        <v>19</v>
      </c>
      <c r="B15" s="6">
        <v>21.696672110481384</v>
      </c>
      <c r="C15" s="6">
        <v>18.527146616052885</v>
      </c>
      <c r="D15" s="6">
        <v>17.963719811326992</v>
      </c>
      <c r="E15" s="6">
        <v>18.91999613173299</v>
      </c>
      <c r="F15" s="6">
        <v>19.780050624889284</v>
      </c>
      <c r="G15" s="6">
        <v>19.259888792710857</v>
      </c>
      <c r="H15" s="6">
        <v>20.304959742639593</v>
      </c>
      <c r="I15" s="6">
        <v>20.331145394353754</v>
      </c>
      <c r="J15" s="6">
        <v>20.350140804612515</v>
      </c>
    </row>
    <row r="16" spans="1:10" s="6" customFormat="1" x14ac:dyDescent="0.35">
      <c r="A16" s="6" t="s">
        <v>20</v>
      </c>
    </row>
    <row r="17" spans="1:10" s="162" customFormat="1" x14ac:dyDescent="0.35">
      <c r="A17" s="162" t="s">
        <v>8</v>
      </c>
    </row>
    <row r="18" spans="1:10" s="6" customFormat="1" x14ac:dyDescent="0.35"/>
    <row r="19" spans="1:10" s="6" customFormat="1" x14ac:dyDescent="0.35">
      <c r="J19" s="6" t="e">
        <f>J18/D18-1</f>
        <v>#DIV/0!</v>
      </c>
    </row>
    <row r="20" spans="1:10" s="6" customFormat="1" x14ac:dyDescent="0.35"/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F342B-8523-4D0B-AC72-4124C7CB2EE3}">
  <dimension ref="A2:T13"/>
  <sheetViews>
    <sheetView zoomScale="48" zoomScaleNormal="48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P30" sqref="P30"/>
    </sheetView>
  </sheetViews>
  <sheetFormatPr defaultColWidth="9.1796875" defaultRowHeight="14.5" x14ac:dyDescent="0.35"/>
  <cols>
    <col min="1" max="1" width="56.08984375" style="121" customWidth="1"/>
    <col min="2" max="16" width="10.1796875" style="121" bestFit="1" customWidth="1"/>
    <col min="17" max="17" width="9.453125" style="121" customWidth="1"/>
    <col min="18" max="18" width="10.1796875" style="121" bestFit="1" customWidth="1"/>
    <col min="19" max="16384" width="9.1796875" style="121"/>
  </cols>
  <sheetData>
    <row r="2" spans="1:20" x14ac:dyDescent="0.35">
      <c r="A2" s="126" t="s">
        <v>138</v>
      </c>
    </row>
    <row r="4" spans="1:20" x14ac:dyDescent="0.35">
      <c r="B4" s="126" t="s">
        <v>137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5">
        <v>2025</v>
      </c>
      <c r="R4" s="126"/>
    </row>
    <row r="5" spans="1:20" s="124" customFormat="1" x14ac:dyDescent="0.35">
      <c r="A5" s="125"/>
      <c r="B5" s="124">
        <v>2010</v>
      </c>
      <c r="C5" s="124">
        <v>2011</v>
      </c>
      <c r="D5" s="124">
        <v>2012</v>
      </c>
      <c r="E5" s="124">
        <v>2013</v>
      </c>
      <c r="F5" s="124">
        <v>2014</v>
      </c>
      <c r="G5" s="124">
        <v>2015</v>
      </c>
      <c r="H5" s="124">
        <v>2016</v>
      </c>
      <c r="I5" s="124">
        <v>2017</v>
      </c>
      <c r="J5" s="124">
        <v>2018</v>
      </c>
      <c r="K5" s="124">
        <v>2019</v>
      </c>
      <c r="L5" s="124">
        <v>2020</v>
      </c>
      <c r="M5" s="124">
        <v>2021</v>
      </c>
      <c r="N5" s="124">
        <v>2022</v>
      </c>
      <c r="O5" s="124">
        <v>2023</v>
      </c>
      <c r="P5" s="124">
        <v>2024</v>
      </c>
      <c r="Q5" s="124" t="s">
        <v>2</v>
      </c>
      <c r="R5" s="124" t="s">
        <v>3</v>
      </c>
    </row>
    <row r="6" spans="1:20" x14ac:dyDescent="0.35">
      <c r="A6" s="121" t="s">
        <v>136</v>
      </c>
      <c r="B6" s="123">
        <v>12.43246722324999</v>
      </c>
      <c r="C6" s="123">
        <v>12.917492017491949</v>
      </c>
      <c r="D6" s="123">
        <v>13.336329872778732</v>
      </c>
      <c r="E6" s="123">
        <v>13.771944765098628</v>
      </c>
      <c r="F6" s="123">
        <v>13.936132692748393</v>
      </c>
      <c r="G6" s="123">
        <v>14.548041637842489</v>
      </c>
      <c r="H6" s="123">
        <v>14.551718994873136</v>
      </c>
      <c r="I6" s="123">
        <v>14.879115145275549</v>
      </c>
      <c r="J6" s="123">
        <v>15.113423334182245</v>
      </c>
      <c r="K6" s="123">
        <v>15.088819285783224</v>
      </c>
      <c r="L6" s="123">
        <v>13.570168014907996</v>
      </c>
      <c r="N6" s="123">
        <v>14.677870011268062</v>
      </c>
      <c r="O6" s="123">
        <v>15.629255970237464</v>
      </c>
      <c r="P6" s="123">
        <v>15.818348714832531</v>
      </c>
      <c r="Q6" s="123">
        <v>15.700375854218256</v>
      </c>
      <c r="R6" s="123">
        <v>15.943569189818952</v>
      </c>
    </row>
    <row r="7" spans="1:20" x14ac:dyDescent="0.35">
      <c r="A7" s="121" t="s">
        <v>135</v>
      </c>
      <c r="B7" s="123">
        <v>1.2153164806952166</v>
      </c>
      <c r="C7" s="123">
        <v>1.2008930548033971</v>
      </c>
      <c r="D7" s="123">
        <v>1.2252851871159787</v>
      </c>
      <c r="E7" s="123">
        <v>1.2638984193282019</v>
      </c>
      <c r="F7" s="123">
        <v>1.18043596309983</v>
      </c>
      <c r="G7" s="123">
        <v>1.2803976156606258</v>
      </c>
      <c r="H7" s="123">
        <v>1.2814760404078513</v>
      </c>
      <c r="I7" s="123">
        <v>1.3125547413903225</v>
      </c>
      <c r="J7" s="123">
        <v>1.2666504423919998</v>
      </c>
      <c r="K7" s="123">
        <v>1.2861892962005639</v>
      </c>
      <c r="L7" s="123">
        <v>1.1207013689986063</v>
      </c>
      <c r="N7" s="123">
        <v>1.0875336527351387</v>
      </c>
      <c r="O7" s="123">
        <v>1.115525196918544</v>
      </c>
      <c r="P7" s="123">
        <v>1.1278247242943205</v>
      </c>
      <c r="Q7" s="123">
        <v>1.1061263642663124</v>
      </c>
      <c r="R7" s="123">
        <v>1.1112539547270657</v>
      </c>
    </row>
    <row r="8" spans="1:20" x14ac:dyDescent="0.35">
      <c r="A8" s="121" t="s">
        <v>134</v>
      </c>
      <c r="B8" s="122">
        <v>0.41315164888603262</v>
      </c>
      <c r="C8" s="122">
        <v>0.41969070928471736</v>
      </c>
      <c r="D8" s="122">
        <v>0.42512280388661611</v>
      </c>
      <c r="E8" s="122">
        <v>0.43121718840995493</v>
      </c>
      <c r="F8" s="122">
        <v>0.42595515849146126</v>
      </c>
      <c r="G8" s="122">
        <v>0.43829563978534647</v>
      </c>
      <c r="H8" s="122">
        <v>0.43083956919819266</v>
      </c>
      <c r="I8" s="122">
        <v>0.43324087341736606</v>
      </c>
      <c r="J8" s="122">
        <v>0.43122682205527679</v>
      </c>
      <c r="K8" s="122">
        <v>0.42441814786431759</v>
      </c>
      <c r="L8" s="122">
        <v>0.37507869994478787</v>
      </c>
      <c r="M8" s="122"/>
      <c r="N8" s="122">
        <v>0.3909910787696157</v>
      </c>
      <c r="O8" s="122">
        <v>0.40954868500542008</v>
      </c>
      <c r="P8" s="122">
        <v>0.40902544234303562</v>
      </c>
      <c r="Q8" s="122">
        <v>0.40186161705513407</v>
      </c>
      <c r="R8" s="122">
        <v>0.40656702407599699</v>
      </c>
    </row>
    <row r="10" spans="1:20" x14ac:dyDescent="0.35">
      <c r="G10" s="121" t="s">
        <v>133</v>
      </c>
    </row>
    <row r="13" spans="1:20" x14ac:dyDescent="0.35">
      <c r="S13" s="9"/>
      <c r="T13" s="121">
        <f>R13-K13</f>
        <v>0</v>
      </c>
    </row>
  </sheetData>
  <pageMargins left="0.27559055118110237" right="0.23622047244094491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B2849-1B82-408C-AD0C-D67FF5792335}">
  <dimension ref="A1:X16"/>
  <sheetViews>
    <sheetView zoomScale="60" zoomScaleNormal="60" workbookViewId="0">
      <pane xSplit="1" ySplit="4" topLeftCell="B9" activePane="bottomRight" state="frozen"/>
      <selection pane="topRight" activeCell="B1" sqref="B1"/>
      <selection pane="bottomLeft" activeCell="A5" sqref="A5"/>
      <selection pane="bottomRight" activeCell="A2" sqref="A2"/>
    </sheetView>
  </sheetViews>
  <sheetFormatPr defaultColWidth="8.90625" defaultRowHeight="12" x14ac:dyDescent="0.3"/>
  <cols>
    <col min="1" max="1" width="25.453125" style="19" bestFit="1" customWidth="1"/>
    <col min="2" max="16" width="7" style="18" customWidth="1"/>
    <col min="17" max="18" width="7" style="22" customWidth="1"/>
    <col min="19" max="19" width="8.90625" style="21"/>
    <col min="20" max="16384" width="8.90625" style="19"/>
  </cols>
  <sheetData>
    <row r="1" spans="1:24" ht="21" x14ac:dyDescent="0.5">
      <c r="A1" s="164" t="s">
        <v>129</v>
      </c>
      <c r="B1" s="164"/>
      <c r="C1" s="164"/>
      <c r="D1" s="164"/>
      <c r="E1" s="164"/>
      <c r="F1" s="164"/>
      <c r="G1" s="164"/>
      <c r="H1" s="164"/>
      <c r="I1" s="164"/>
    </row>
    <row r="2" spans="1:24" s="18" customFormat="1" x14ac:dyDescent="0.3">
      <c r="A2" s="19" t="s">
        <v>227</v>
      </c>
      <c r="Q2" s="22"/>
      <c r="R2" s="22"/>
      <c r="S2" s="21"/>
    </row>
    <row r="3" spans="1:24" s="18" customFormat="1" x14ac:dyDescent="0.3">
      <c r="B3" s="18" t="s">
        <v>137</v>
      </c>
      <c r="Q3" s="20">
        <v>2025</v>
      </c>
      <c r="R3" s="22"/>
      <c r="S3" s="21"/>
    </row>
    <row r="4" spans="1:24" x14ac:dyDescent="0.3">
      <c r="B4" s="19">
        <v>2010</v>
      </c>
      <c r="C4" s="19">
        <v>2011</v>
      </c>
      <c r="D4" s="19">
        <v>2012</v>
      </c>
      <c r="E4" s="19">
        <v>2013</v>
      </c>
      <c r="F4" s="19">
        <v>2014</v>
      </c>
      <c r="G4" s="19">
        <v>2015</v>
      </c>
      <c r="H4" s="19">
        <v>2016</v>
      </c>
      <c r="I4" s="19">
        <v>2017</v>
      </c>
      <c r="J4" s="19">
        <v>2018</v>
      </c>
      <c r="K4" s="19">
        <v>2019</v>
      </c>
      <c r="L4" s="19">
        <v>2020</v>
      </c>
      <c r="M4" s="19">
        <v>2021</v>
      </c>
      <c r="N4" s="19">
        <v>2022</v>
      </c>
      <c r="O4" s="19">
        <v>2023</v>
      </c>
      <c r="P4" s="19">
        <v>2024</v>
      </c>
      <c r="Q4" s="20" t="s">
        <v>2</v>
      </c>
      <c r="R4" s="20" t="s">
        <v>3</v>
      </c>
      <c r="S4" s="118"/>
      <c r="T4" s="118"/>
      <c r="U4" s="118"/>
      <c r="V4" s="118"/>
      <c r="W4" s="118"/>
      <c r="X4" s="118"/>
    </row>
    <row r="5" spans="1:24" x14ac:dyDescent="0.3">
      <c r="A5" s="19" t="s">
        <v>63</v>
      </c>
      <c r="B5" s="23">
        <v>0.67435973099962798</v>
      </c>
      <c r="C5" s="23">
        <v>0.65306780160727984</v>
      </c>
      <c r="D5" s="23">
        <v>0.69886269017030878</v>
      </c>
      <c r="E5" s="23">
        <v>0.74016733190808326</v>
      </c>
      <c r="F5" s="23">
        <v>0.68572471547963332</v>
      </c>
      <c r="G5" s="23">
        <v>0.89709919439384533</v>
      </c>
      <c r="H5" s="23">
        <v>0.88137101344318947</v>
      </c>
      <c r="I5" s="23">
        <v>0.81046808053601638</v>
      </c>
      <c r="J5" s="23">
        <v>0.84212247670884965</v>
      </c>
      <c r="K5" s="23">
        <v>0.87969190792208696</v>
      </c>
      <c r="L5" s="23">
        <v>0.80788191329809489</v>
      </c>
      <c r="M5" s="23">
        <v>0.82929004509511317</v>
      </c>
      <c r="N5" s="23">
        <v>0.87260611040285108</v>
      </c>
      <c r="O5" s="23">
        <v>0.95559044031228324</v>
      </c>
      <c r="P5" s="23">
        <v>0.93495942191849191</v>
      </c>
      <c r="Q5" s="24">
        <v>0.90576955399388948</v>
      </c>
      <c r="R5" s="24">
        <v>0.92015000253551604</v>
      </c>
      <c r="S5" s="120"/>
      <c r="T5" s="27"/>
      <c r="U5" s="119"/>
      <c r="V5" s="27"/>
      <c r="W5" s="119"/>
      <c r="X5" s="27"/>
    </row>
    <row r="6" spans="1:24" s="18" customFormat="1" x14ac:dyDescent="0.3">
      <c r="A6" s="18" t="s">
        <v>65</v>
      </c>
      <c r="B6" s="23">
        <v>1.8146546786754043</v>
      </c>
      <c r="C6" s="23">
        <v>1.8363842252727527</v>
      </c>
      <c r="D6" s="23">
        <v>1.8327640309383015</v>
      </c>
      <c r="E6" s="23">
        <v>1.7782233269238577</v>
      </c>
      <c r="F6" s="23">
        <v>1.7405051269251199</v>
      </c>
      <c r="G6" s="23">
        <v>1.7742859549430705</v>
      </c>
      <c r="H6" s="23">
        <v>1.6831703405429412</v>
      </c>
      <c r="I6" s="23">
        <v>1.7490216842724384</v>
      </c>
      <c r="J6" s="23">
        <v>1.7185791757949089</v>
      </c>
      <c r="K6" s="23">
        <v>1.7598880086767446</v>
      </c>
      <c r="L6" s="23">
        <v>1.4595931165319957</v>
      </c>
      <c r="M6" s="23">
        <v>1.4017158569084174</v>
      </c>
      <c r="N6" s="23">
        <v>1.630436915253624</v>
      </c>
      <c r="O6" s="23">
        <v>1.5078231071163553</v>
      </c>
      <c r="P6" s="23">
        <v>1.6346132362134687</v>
      </c>
      <c r="Q6" s="24">
        <v>1.6716472835560485</v>
      </c>
      <c r="R6" s="24">
        <v>1.6096831678286256</v>
      </c>
      <c r="S6" s="120"/>
      <c r="T6" s="27"/>
      <c r="U6" s="119"/>
      <c r="V6" s="27"/>
      <c r="W6" s="119"/>
      <c r="X6" s="27"/>
    </row>
    <row r="7" spans="1:24" s="18" customFormat="1" x14ac:dyDescent="0.3">
      <c r="A7" s="18" t="s">
        <v>139</v>
      </c>
      <c r="B7" s="23">
        <v>1.2190677543865154</v>
      </c>
      <c r="C7" s="23">
        <v>1.2176268082277149</v>
      </c>
      <c r="D7" s="23">
        <v>1.2232298507839672</v>
      </c>
      <c r="E7" s="23">
        <v>1.2845593908075339</v>
      </c>
      <c r="F7" s="23">
        <v>1.3987922158015258</v>
      </c>
      <c r="G7" s="23">
        <v>1.5869399146792913</v>
      </c>
      <c r="H7" s="23">
        <v>1.609502200718623</v>
      </c>
      <c r="I7" s="23">
        <v>1.5177760706187722</v>
      </c>
      <c r="J7" s="23">
        <v>1.658049024626647</v>
      </c>
      <c r="K7" s="23">
        <v>1.4720786768534997</v>
      </c>
      <c r="L7" s="23">
        <v>1.1700730093114562</v>
      </c>
      <c r="M7" s="23">
        <v>1.2530310371959874</v>
      </c>
      <c r="N7" s="23">
        <v>1.3396958545356279</v>
      </c>
      <c r="O7" s="23">
        <v>1.4703179132190463</v>
      </c>
      <c r="P7" s="23">
        <v>1.5083004591231399</v>
      </c>
      <c r="Q7" s="24">
        <v>1.3985300130355882</v>
      </c>
      <c r="R7" s="24">
        <v>1.4987592858136392</v>
      </c>
      <c r="S7" s="120"/>
      <c r="T7" s="27"/>
      <c r="U7" s="119"/>
      <c r="V7" s="27"/>
      <c r="W7" s="119"/>
      <c r="X7" s="27"/>
    </row>
    <row r="8" spans="1:24" s="18" customFormat="1" x14ac:dyDescent="0.3">
      <c r="A8" s="18" t="s">
        <v>66</v>
      </c>
      <c r="B8" s="23">
        <v>0.81122411937388694</v>
      </c>
      <c r="C8" s="23">
        <v>0.80764011056822449</v>
      </c>
      <c r="D8" s="23">
        <v>0.8951456446111602</v>
      </c>
      <c r="E8" s="23">
        <v>0.92613738699217418</v>
      </c>
      <c r="F8" s="23">
        <v>0.93255628403696023</v>
      </c>
      <c r="G8" s="23">
        <v>0.89828124539202903</v>
      </c>
      <c r="H8" s="23">
        <v>0.91529077360518629</v>
      </c>
      <c r="I8" s="23">
        <v>0.98786944991616321</v>
      </c>
      <c r="J8" s="23">
        <v>0.99585882322191055</v>
      </c>
      <c r="K8" s="23">
        <v>0.97472149405547615</v>
      </c>
      <c r="L8" s="23">
        <v>0.87786163605659606</v>
      </c>
      <c r="M8" s="23">
        <v>0.96403395396019409</v>
      </c>
      <c r="N8" s="23">
        <v>0.93884299346812072</v>
      </c>
      <c r="O8" s="23">
        <v>0.96591863412239432</v>
      </c>
      <c r="P8" s="23">
        <v>1.0465355772388032</v>
      </c>
      <c r="Q8" s="24">
        <v>1.1154191509919396</v>
      </c>
      <c r="R8" s="24">
        <v>1.1129030384145375</v>
      </c>
      <c r="S8" s="120"/>
      <c r="T8" s="27"/>
      <c r="U8" s="119"/>
      <c r="V8" s="27"/>
      <c r="W8" s="119"/>
      <c r="X8" s="27"/>
    </row>
    <row r="9" spans="1:24" ht="24" x14ac:dyDescent="0.3">
      <c r="A9" s="127" t="s">
        <v>141</v>
      </c>
      <c r="B9" s="23">
        <v>1.6879095050630113</v>
      </c>
      <c r="C9" s="23">
        <v>1.8719861084413936</v>
      </c>
      <c r="D9" s="23">
        <v>1.9428293910678902</v>
      </c>
      <c r="E9" s="23">
        <v>2.0600905127342615</v>
      </c>
      <c r="F9" s="23">
        <v>2.0243551133732005</v>
      </c>
      <c r="G9" s="23">
        <v>2.1598450046824014</v>
      </c>
      <c r="H9" s="23">
        <v>2.3229871229043115</v>
      </c>
      <c r="I9" s="23">
        <v>2.4632961254617678</v>
      </c>
      <c r="J9" s="23">
        <v>2.5015621916603257</v>
      </c>
      <c r="K9" s="23">
        <v>2.4916751454413264</v>
      </c>
      <c r="L9" s="23">
        <v>2.4344249477663102</v>
      </c>
      <c r="M9" s="23">
        <v>2.3861655501096721</v>
      </c>
      <c r="N9" s="23">
        <v>2.3804955194053008</v>
      </c>
      <c r="O9" s="23">
        <v>2.8360055486730689</v>
      </c>
      <c r="P9" s="23">
        <v>2.7157249866621607</v>
      </c>
      <c r="Q9" s="24">
        <v>2.9834692341906406</v>
      </c>
      <c r="R9" s="24">
        <v>2.9297236905070401</v>
      </c>
      <c r="S9" s="120"/>
      <c r="T9" s="27"/>
      <c r="U9" s="119"/>
      <c r="V9" s="27"/>
      <c r="W9" s="119"/>
      <c r="X9" s="27"/>
    </row>
    <row r="10" spans="1:24" s="18" customFormat="1" ht="24" x14ac:dyDescent="0.3">
      <c r="A10" s="128" t="s">
        <v>142</v>
      </c>
      <c r="B10" s="23">
        <v>3.0899903785990968</v>
      </c>
      <c r="C10" s="23">
        <v>3.170598130340168</v>
      </c>
      <c r="D10" s="23">
        <v>3.1281870211100742</v>
      </c>
      <c r="E10" s="23">
        <v>3.1847354509951162</v>
      </c>
      <c r="F10" s="23">
        <v>3.196573929537335</v>
      </c>
      <c r="G10" s="23">
        <v>3.1998861902852451</v>
      </c>
      <c r="H10" s="23">
        <v>3.1976728069019589</v>
      </c>
      <c r="I10" s="23">
        <v>3.2856339520344719</v>
      </c>
      <c r="J10" s="23">
        <v>3.3052039879232353</v>
      </c>
      <c r="K10" s="23">
        <v>3.4080938549969355</v>
      </c>
      <c r="L10" s="23">
        <v>3.0083788592311396</v>
      </c>
      <c r="M10" s="23">
        <v>2.7775316668059906</v>
      </c>
      <c r="N10" s="23">
        <v>3.2452793290812614</v>
      </c>
      <c r="O10" s="23">
        <v>3.3903306699593356</v>
      </c>
      <c r="P10" s="23">
        <v>3.4689459005719359</v>
      </c>
      <c r="Q10" s="24">
        <v>3.3154002565526635</v>
      </c>
      <c r="R10" s="24">
        <v>3.4238186462289408</v>
      </c>
      <c r="S10" s="120"/>
      <c r="T10" s="27"/>
      <c r="U10" s="119"/>
      <c r="V10" s="27"/>
      <c r="W10" s="119"/>
      <c r="X10" s="27"/>
    </row>
    <row r="11" spans="1:24" x14ac:dyDescent="0.3">
      <c r="A11" s="19" t="s">
        <v>67</v>
      </c>
      <c r="B11" s="23">
        <v>1.2153164806952166</v>
      </c>
      <c r="C11" s="23">
        <v>1.2008930548033971</v>
      </c>
      <c r="D11" s="23">
        <v>1.2252851871159787</v>
      </c>
      <c r="E11" s="23">
        <v>1.2638984193282019</v>
      </c>
      <c r="F11" s="23">
        <v>1.18043596309983</v>
      </c>
      <c r="G11" s="23">
        <v>1.2803976156606258</v>
      </c>
      <c r="H11" s="23">
        <v>1.2814760404078513</v>
      </c>
      <c r="I11" s="23">
        <v>1.3125547413903225</v>
      </c>
      <c r="J11" s="23">
        <v>1.2666504423919998</v>
      </c>
      <c r="K11" s="23">
        <v>1.2861892962005639</v>
      </c>
      <c r="L11" s="23">
        <v>1.1207013689986063</v>
      </c>
      <c r="M11" s="23">
        <v>1.129751337903556</v>
      </c>
      <c r="N11" s="23">
        <v>1.0875336527351387</v>
      </c>
      <c r="O11" s="23">
        <v>1.115525196918544</v>
      </c>
      <c r="P11" s="23">
        <v>1.1278247242943216</v>
      </c>
      <c r="Q11" s="24">
        <v>1.1061263642663124</v>
      </c>
      <c r="R11" s="24">
        <v>1.1112539547270657</v>
      </c>
      <c r="S11" s="120"/>
      <c r="T11" s="27"/>
      <c r="U11" s="119"/>
      <c r="V11" s="27"/>
      <c r="W11" s="119"/>
      <c r="X11" s="27"/>
    </row>
    <row r="12" spans="1:24" ht="24" x14ac:dyDescent="0.3">
      <c r="A12" s="127" t="s">
        <v>68</v>
      </c>
      <c r="B12" s="23">
        <v>2.8050388606091592</v>
      </c>
      <c r="C12" s="23">
        <v>3.0097830416441607</v>
      </c>
      <c r="D12" s="23">
        <v>3.2395936370700076</v>
      </c>
      <c r="E12" s="23">
        <v>3.3731698296878414</v>
      </c>
      <c r="F12" s="23">
        <v>3.5135160026016314</v>
      </c>
      <c r="G12" s="23">
        <v>3.5818219504485587</v>
      </c>
      <c r="H12" s="23">
        <v>3.4988784462730105</v>
      </c>
      <c r="I12" s="23">
        <v>3.6162790672362091</v>
      </c>
      <c r="J12" s="23">
        <v>3.6752690811815718</v>
      </c>
      <c r="K12" s="23">
        <v>3.6789760560502782</v>
      </c>
      <c r="L12" s="23">
        <v>3.3812283711916322</v>
      </c>
      <c r="M12" s="23">
        <v>3.1910101703506153</v>
      </c>
      <c r="N12" s="23">
        <v>3.8487411770165587</v>
      </c>
      <c r="O12" s="23">
        <v>4.0838301548260825</v>
      </c>
      <c r="P12" s="23">
        <v>4.0214957977849206</v>
      </c>
      <c r="Q12" s="24">
        <v>3.8722067016713995</v>
      </c>
      <c r="R12" s="24">
        <v>3.988220026615994</v>
      </c>
      <c r="S12" s="120"/>
      <c r="T12" s="27"/>
      <c r="U12" s="119"/>
      <c r="V12" s="27"/>
      <c r="W12" s="119"/>
      <c r="X12" s="27"/>
    </row>
    <row r="13" spans="1:24" x14ac:dyDescent="0.3">
      <c r="A13" s="19" t="s">
        <v>140</v>
      </c>
      <c r="Q13" s="24"/>
      <c r="R13" s="24"/>
      <c r="S13" s="23"/>
    </row>
    <row r="14" spans="1:24" x14ac:dyDescent="0.3">
      <c r="A14" s="25" t="s">
        <v>130</v>
      </c>
      <c r="S14" s="18"/>
    </row>
    <row r="16" spans="1:24" x14ac:dyDescent="0.3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</sheetData>
  <mergeCells count="1">
    <mergeCell ref="A1:I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8E36C-ECD9-4196-BCE0-3D670B9DA0EB}">
  <dimension ref="A1:U25"/>
  <sheetViews>
    <sheetView zoomScale="64" zoomScaleNormal="64" workbookViewId="0">
      <pane xSplit="1" ySplit="1" topLeftCell="B2" activePane="bottomRight" state="frozen"/>
      <selection pane="topRight" activeCell="B1" sqref="B1"/>
      <selection pane="bottomLeft" activeCell="A5" sqref="A5"/>
      <selection pane="bottomRight" activeCell="T38" sqref="T38"/>
    </sheetView>
  </sheetViews>
  <sheetFormatPr defaultColWidth="8.90625" defaultRowHeight="12" x14ac:dyDescent="0.3"/>
  <cols>
    <col min="1" max="1" width="7" style="19" customWidth="1"/>
    <col min="2" max="18" width="7" style="18" customWidth="1"/>
    <col min="19" max="20" width="7" style="22" customWidth="1"/>
    <col min="21" max="21" width="8.90625" style="21"/>
    <col min="22" max="16384" width="8.90625" style="19"/>
  </cols>
  <sheetData>
    <row r="1" spans="1:11" ht="21" x14ac:dyDescent="0.5">
      <c r="A1" s="129" t="s">
        <v>226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x14ac:dyDescent="0.3">
      <c r="A2" s="19" t="s">
        <v>225</v>
      </c>
    </row>
    <row r="3" spans="1:11" x14ac:dyDescent="0.3">
      <c r="A3" s="19" t="s">
        <v>227</v>
      </c>
    </row>
    <row r="5" spans="1:11" x14ac:dyDescent="0.3">
      <c r="A5" s="19" t="s">
        <v>137</v>
      </c>
    </row>
    <row r="6" spans="1:11" x14ac:dyDescent="0.3">
      <c r="B6" s="18" t="s">
        <v>65</v>
      </c>
      <c r="C6" s="18" t="s">
        <v>102</v>
      </c>
      <c r="D6" s="19"/>
      <c r="E6" s="18" t="s">
        <v>65</v>
      </c>
      <c r="F6" s="18" t="s">
        <v>144</v>
      </c>
      <c r="G6" s="19" t="s">
        <v>143</v>
      </c>
    </row>
    <row r="7" spans="1:11" x14ac:dyDescent="0.3">
      <c r="A7" s="19">
        <v>2010</v>
      </c>
      <c r="B7" s="130">
        <f>E7/E$16*100</f>
        <v>103.11194063080404</v>
      </c>
      <c r="C7" s="130">
        <f>F7/F$16*100</f>
        <v>80.964977099687758</v>
      </c>
      <c r="D7" s="19"/>
      <c r="E7" s="23">
        <v>1.8146546786754043</v>
      </c>
      <c r="F7" s="18">
        <f t="shared" ref="F7:F22" si="0">G7-E7</f>
        <v>11.833129025269804</v>
      </c>
      <c r="G7" s="23">
        <v>13.647783703945208</v>
      </c>
    </row>
    <row r="8" spans="1:11" x14ac:dyDescent="0.3">
      <c r="A8" s="19">
        <v>2011</v>
      </c>
      <c r="B8" s="130">
        <f t="shared" ref="B8:B21" si="1">E8/E$16*100</f>
        <v>104.34665252668694</v>
      </c>
      <c r="C8" s="130">
        <f t="shared" ref="C8:C21" si="2">F8/F$16*100</f>
        <v>84.036260839711133</v>
      </c>
      <c r="D8" s="19"/>
      <c r="E8" s="23">
        <v>1.8363842252727527</v>
      </c>
      <c r="F8" s="18">
        <f t="shared" si="0"/>
        <v>12.282000847022593</v>
      </c>
      <c r="G8" s="23">
        <v>14.118385072295345</v>
      </c>
    </row>
    <row r="9" spans="1:11" x14ac:dyDescent="0.3">
      <c r="A9" s="19">
        <v>2012</v>
      </c>
      <c r="B9" s="130">
        <f t="shared" si="1"/>
        <v>104.14094657741046</v>
      </c>
      <c r="C9" s="130">
        <f t="shared" si="2"/>
        <v>87.093712057390022</v>
      </c>
      <c r="D9" s="19"/>
      <c r="E9" s="23">
        <v>1.8327640309383015</v>
      </c>
      <c r="F9" s="18">
        <f t="shared" si="0"/>
        <v>12.728851028956408</v>
      </c>
      <c r="G9" s="23">
        <v>14.561615059894709</v>
      </c>
    </row>
    <row r="10" spans="1:11" x14ac:dyDescent="0.3">
      <c r="A10" s="19">
        <v>2013</v>
      </c>
      <c r="B10" s="130">
        <f t="shared" si="1"/>
        <v>101.04184573999679</v>
      </c>
      <c r="C10" s="130">
        <f t="shared" si="2"/>
        <v>90.711669404333193</v>
      </c>
      <c r="D10" s="19"/>
      <c r="E10" s="23">
        <v>1.7782233269238577</v>
      </c>
      <c r="F10" s="18">
        <f t="shared" si="0"/>
        <v>13.257619857502972</v>
      </c>
      <c r="G10" s="23">
        <v>15.035843184426829</v>
      </c>
    </row>
    <row r="11" spans="1:11" x14ac:dyDescent="0.3">
      <c r="A11" s="19">
        <v>2014</v>
      </c>
      <c r="B11" s="130">
        <f t="shared" si="1"/>
        <v>98.898629818712237</v>
      </c>
      <c r="C11" s="130">
        <f t="shared" si="2"/>
        <v>91.522088112998901</v>
      </c>
      <c r="D11" s="19"/>
      <c r="E11" s="23">
        <v>1.7405051269251199</v>
      </c>
      <c r="F11" s="18">
        <f t="shared" si="0"/>
        <v>13.376063528923103</v>
      </c>
      <c r="G11" s="23">
        <v>15.116568655848223</v>
      </c>
    </row>
    <row r="12" spans="1:11" x14ac:dyDescent="0.3">
      <c r="A12" s="19">
        <v>2015</v>
      </c>
      <c r="B12" s="130">
        <f t="shared" si="1"/>
        <v>100.81811718673801</v>
      </c>
      <c r="C12" s="130">
        <f t="shared" si="2"/>
        <v>96.161733514730301</v>
      </c>
      <c r="D12" s="19"/>
      <c r="E12" s="23">
        <v>1.7742859549430705</v>
      </c>
      <c r="F12" s="18">
        <f t="shared" si="0"/>
        <v>14.054153298560044</v>
      </c>
      <c r="G12" s="23">
        <v>15.828439253503115</v>
      </c>
    </row>
    <row r="13" spans="1:11" x14ac:dyDescent="0.3">
      <c r="A13" s="19">
        <v>2016</v>
      </c>
      <c r="B13" s="130">
        <f t="shared" si="1"/>
        <v>95.640764198882906</v>
      </c>
      <c r="C13" s="130">
        <f t="shared" si="2"/>
        <v>96.81770754995722</v>
      </c>
      <c r="D13" s="19"/>
      <c r="E13" s="23">
        <v>1.6831703405429412</v>
      </c>
      <c r="F13" s="18">
        <f t="shared" si="0"/>
        <v>14.150024694738045</v>
      </c>
      <c r="G13" s="23">
        <v>15.833195035280987</v>
      </c>
    </row>
    <row r="14" spans="1:11" x14ac:dyDescent="0.3">
      <c r="A14" s="19">
        <v>2017</v>
      </c>
      <c r="B14" s="130">
        <f t="shared" si="1"/>
        <v>99.382555915448478</v>
      </c>
      <c r="C14" s="130">
        <f t="shared" si="2"/>
        <v>98.819904563574966</v>
      </c>
      <c r="D14" s="19"/>
      <c r="E14" s="23">
        <v>1.7490216842724384</v>
      </c>
      <c r="F14" s="18">
        <f t="shared" si="0"/>
        <v>14.442648202393432</v>
      </c>
      <c r="G14" s="23">
        <v>16.191669886665871</v>
      </c>
    </row>
    <row r="15" spans="1:11" x14ac:dyDescent="0.3">
      <c r="A15" s="19">
        <v>2018</v>
      </c>
      <c r="B15" s="130">
        <f t="shared" si="1"/>
        <v>97.652757864240712</v>
      </c>
      <c r="C15" s="130">
        <f t="shared" si="2"/>
        <v>100.3173017098264</v>
      </c>
      <c r="D15" s="19"/>
      <c r="E15" s="23">
        <v>1.7185791757949089</v>
      </c>
      <c r="F15" s="18">
        <f t="shared" si="0"/>
        <v>14.661494600779337</v>
      </c>
      <c r="G15" s="23">
        <v>16.380073776574246</v>
      </c>
    </row>
    <row r="16" spans="1:11" x14ac:dyDescent="0.3">
      <c r="A16" s="19">
        <v>2019</v>
      </c>
      <c r="B16" s="130">
        <f t="shared" si="1"/>
        <v>100</v>
      </c>
      <c r="C16" s="130">
        <f t="shared" si="2"/>
        <v>100</v>
      </c>
      <c r="D16" s="19"/>
      <c r="E16" s="23">
        <v>1.7598880086767446</v>
      </c>
      <c r="F16" s="18">
        <f t="shared" si="0"/>
        <v>14.615120573307044</v>
      </c>
      <c r="G16" s="23">
        <v>16.375008581983789</v>
      </c>
    </row>
    <row r="17" spans="1:21" x14ac:dyDescent="0.3">
      <c r="A17" s="19">
        <v>2020</v>
      </c>
      <c r="B17" s="130">
        <f t="shared" si="1"/>
        <v>82.936704457089874</v>
      </c>
      <c r="C17" s="130">
        <f t="shared" si="2"/>
        <v>90.531420531282635</v>
      </c>
      <c r="D17" s="19"/>
      <c r="E17" s="23">
        <v>1.4595931165319957</v>
      </c>
      <c r="F17" s="18">
        <f t="shared" si="0"/>
        <v>13.231276267374605</v>
      </c>
      <c r="G17" s="23">
        <v>14.690869383906602</v>
      </c>
    </row>
    <row r="18" spans="1:21" x14ac:dyDescent="0.3">
      <c r="A18" s="19" t="s">
        <v>179</v>
      </c>
      <c r="B18" s="130">
        <f t="shared" si="1"/>
        <v>79.648014532604492</v>
      </c>
      <c r="C18" s="130">
        <f t="shared" si="2"/>
        <v>88.129901156467199</v>
      </c>
      <c r="D18" s="19"/>
      <c r="E18" s="23">
        <v>1.4017158569084174</v>
      </c>
      <c r="F18" s="18">
        <f t="shared" si="0"/>
        <v>12.880291315154</v>
      </c>
      <c r="G18" s="23">
        <v>14.282007172062418</v>
      </c>
    </row>
    <row r="19" spans="1:21" x14ac:dyDescent="0.3">
      <c r="A19" s="19">
        <v>2022</v>
      </c>
      <c r="B19" s="130">
        <f t="shared" si="1"/>
        <v>92.644356187161335</v>
      </c>
      <c r="C19" s="130">
        <f t="shared" si="2"/>
        <v>96.71467763711496</v>
      </c>
      <c r="D19" s="19"/>
      <c r="E19" s="23">
        <v>1.630436915253624</v>
      </c>
      <c r="F19" s="18">
        <f t="shared" si="0"/>
        <v>14.134966748749576</v>
      </c>
      <c r="G19" s="23">
        <v>15.7654036640032</v>
      </c>
    </row>
    <row r="20" spans="1:21" x14ac:dyDescent="0.3">
      <c r="A20" s="19">
        <v>2023</v>
      </c>
      <c r="B20" s="130">
        <f t="shared" si="1"/>
        <v>85.677219214084175</v>
      </c>
      <c r="C20" s="130">
        <f t="shared" si="2"/>
        <v>104.25475440735215</v>
      </c>
      <c r="D20" s="19"/>
      <c r="E20" s="23">
        <v>1.5078231071163553</v>
      </c>
      <c r="F20" s="18">
        <f t="shared" si="0"/>
        <v>15.236958060039655</v>
      </c>
      <c r="G20" s="23">
        <v>16.74478116715601</v>
      </c>
    </row>
    <row r="21" spans="1:21" x14ac:dyDescent="0.3">
      <c r="A21" s="19">
        <v>2024</v>
      </c>
      <c r="B21" s="130">
        <f t="shared" si="1"/>
        <v>92.881662250913934</v>
      </c>
      <c r="C21" s="130">
        <f t="shared" si="2"/>
        <v>104.7651993434684</v>
      </c>
      <c r="D21" s="19"/>
      <c r="E21" s="23">
        <v>1.6346132362134687</v>
      </c>
      <c r="F21" s="18">
        <f t="shared" si="0"/>
        <v>15.311560202913384</v>
      </c>
      <c r="G21" s="23">
        <v>16.946173439126852</v>
      </c>
    </row>
    <row r="22" spans="1:21" x14ac:dyDescent="0.3">
      <c r="A22" s="19">
        <v>2025</v>
      </c>
      <c r="B22" s="130">
        <f t="shared" ref="B22" si="3">E22/E$16*100</f>
        <v>91.465090954221708</v>
      </c>
      <c r="C22" s="130">
        <f t="shared" ref="C22" si="4">F22/F$16*100</f>
        <v>105.67918272892179</v>
      </c>
      <c r="E22" s="24">
        <v>1.6096831678286256</v>
      </c>
      <c r="F22" s="18">
        <f t="shared" si="0"/>
        <v>15.445139976717391</v>
      </c>
      <c r="G22" s="23">
        <v>17.054823144546017</v>
      </c>
    </row>
    <row r="24" spans="1:21" x14ac:dyDescent="0.3">
      <c r="A24" s="19" t="s">
        <v>140</v>
      </c>
      <c r="S24" s="24"/>
      <c r="T24" s="24"/>
      <c r="U24" s="23"/>
    </row>
    <row r="25" spans="1:21" x14ac:dyDescent="0.3">
      <c r="A25" s="25" t="s">
        <v>130</v>
      </c>
      <c r="U25" s="18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7FFF2-F3B8-4541-AB7C-FA1DD794DA64}">
  <dimension ref="A1:G69"/>
  <sheetViews>
    <sheetView workbookViewId="0"/>
  </sheetViews>
  <sheetFormatPr defaultColWidth="8.90625" defaultRowHeight="12" x14ac:dyDescent="0.3"/>
  <cols>
    <col min="1" max="2" width="8.90625" style="19"/>
    <col min="3" max="3" width="8.90625" style="18"/>
    <col min="4" max="16384" width="8.90625" style="19"/>
  </cols>
  <sheetData>
    <row r="1" spans="1:5" ht="23.5" x14ac:dyDescent="0.55000000000000004">
      <c r="A1" s="163" t="s">
        <v>69</v>
      </c>
      <c r="B1" s="163"/>
      <c r="C1" s="163"/>
      <c r="D1" s="163"/>
      <c r="E1" s="163"/>
    </row>
    <row r="3" spans="1:5" x14ac:dyDescent="0.3">
      <c r="C3" s="18" t="s">
        <v>70</v>
      </c>
    </row>
    <row r="4" spans="1:5" x14ac:dyDescent="0.3">
      <c r="A4" s="20">
        <v>2010</v>
      </c>
      <c r="B4" s="20" t="s">
        <v>1</v>
      </c>
      <c r="C4" s="18">
        <v>491000</v>
      </c>
    </row>
    <row r="5" spans="1:5" x14ac:dyDescent="0.3">
      <c r="A5" s="20"/>
      <c r="B5" s="20" t="s">
        <v>2</v>
      </c>
      <c r="C5" s="18">
        <v>497000</v>
      </c>
      <c r="D5" s="26"/>
      <c r="E5" s="27"/>
    </row>
    <row r="6" spans="1:5" x14ac:dyDescent="0.3">
      <c r="A6" s="20"/>
      <c r="B6" s="20" t="s">
        <v>3</v>
      </c>
      <c r="C6" s="18">
        <v>506000</v>
      </c>
      <c r="D6" s="26"/>
      <c r="E6" s="27"/>
    </row>
    <row r="7" spans="1:5" x14ac:dyDescent="0.3">
      <c r="A7" s="20"/>
      <c r="B7" s="20" t="s">
        <v>4</v>
      </c>
      <c r="C7" s="18">
        <v>505000</v>
      </c>
      <c r="D7" s="26"/>
      <c r="E7" s="27"/>
    </row>
    <row r="8" spans="1:5" x14ac:dyDescent="0.3">
      <c r="A8" s="20">
        <v>2011</v>
      </c>
      <c r="B8" s="20" t="s">
        <v>1</v>
      </c>
      <c r="C8" s="18">
        <v>512000</v>
      </c>
      <c r="D8" s="26"/>
      <c r="E8" s="27"/>
    </row>
    <row r="9" spans="1:5" x14ac:dyDescent="0.3">
      <c r="A9" s="20"/>
      <c r="B9" s="20" t="s">
        <v>2</v>
      </c>
      <c r="C9" s="18">
        <v>518000</v>
      </c>
      <c r="D9" s="26"/>
      <c r="E9" s="27"/>
    </row>
    <row r="10" spans="1:5" x14ac:dyDescent="0.3">
      <c r="A10" s="20"/>
      <c r="B10" s="20" t="s">
        <v>3</v>
      </c>
      <c r="C10" s="18">
        <v>519000</v>
      </c>
      <c r="D10" s="26"/>
      <c r="E10" s="27"/>
    </row>
    <row r="11" spans="1:5" x14ac:dyDescent="0.3">
      <c r="A11" s="20"/>
      <c r="B11" s="20" t="s">
        <v>4</v>
      </c>
      <c r="C11" s="18">
        <v>519000</v>
      </c>
      <c r="D11" s="26"/>
      <c r="E11" s="27"/>
    </row>
    <row r="12" spans="1:5" x14ac:dyDescent="0.3">
      <c r="A12" s="20">
        <v>2012</v>
      </c>
      <c r="B12" s="20" t="s">
        <v>1</v>
      </c>
      <c r="C12" s="18">
        <v>523000</v>
      </c>
      <c r="D12" s="26"/>
      <c r="E12" s="27"/>
    </row>
    <row r="13" spans="1:5" x14ac:dyDescent="0.3">
      <c r="A13" s="20"/>
      <c r="B13" s="20" t="s">
        <v>2</v>
      </c>
      <c r="C13" s="18">
        <v>535000</v>
      </c>
      <c r="D13" s="26"/>
      <c r="E13" s="27"/>
    </row>
    <row r="14" spans="1:5" x14ac:dyDescent="0.3">
      <c r="A14" s="20"/>
      <c r="B14" s="20" t="s">
        <v>3</v>
      </c>
      <c r="C14" s="18">
        <v>519000</v>
      </c>
      <c r="D14" s="26"/>
      <c r="E14" s="27"/>
    </row>
    <row r="15" spans="1:5" x14ac:dyDescent="0.3">
      <c r="A15" s="20"/>
      <c r="B15" s="20" t="s">
        <v>4</v>
      </c>
      <c r="C15" s="18">
        <v>516000</v>
      </c>
      <c r="D15" s="26"/>
      <c r="E15" s="27"/>
    </row>
    <row r="16" spans="1:5" x14ac:dyDescent="0.3">
      <c r="A16" s="20">
        <v>2013</v>
      </c>
      <c r="B16" s="20" t="s">
        <v>1</v>
      </c>
      <c r="C16" s="18">
        <v>515000</v>
      </c>
      <c r="D16" s="26"/>
      <c r="E16" s="27"/>
    </row>
    <row r="17" spans="1:5" x14ac:dyDescent="0.3">
      <c r="A17" s="20"/>
      <c r="B17" s="20" t="s">
        <v>2</v>
      </c>
      <c r="C17" s="18">
        <v>511000</v>
      </c>
      <c r="D17" s="26"/>
      <c r="E17" s="27"/>
    </row>
    <row r="18" spans="1:5" x14ac:dyDescent="0.3">
      <c r="A18" s="20"/>
      <c r="B18" s="20" t="s">
        <v>3</v>
      </c>
      <c r="C18" s="18">
        <v>507000</v>
      </c>
      <c r="D18" s="26"/>
      <c r="E18" s="27"/>
    </row>
    <row r="19" spans="1:5" x14ac:dyDescent="0.3">
      <c r="A19" s="20"/>
      <c r="B19" s="20" t="s">
        <v>4</v>
      </c>
      <c r="C19" s="18">
        <v>499000</v>
      </c>
      <c r="D19" s="26"/>
      <c r="E19" s="27"/>
    </row>
    <row r="20" spans="1:5" x14ac:dyDescent="0.3">
      <c r="A20" s="20">
        <v>2014</v>
      </c>
      <c r="B20" s="20" t="s">
        <v>1</v>
      </c>
      <c r="C20" s="18">
        <v>492000</v>
      </c>
      <c r="D20" s="26"/>
      <c r="E20" s="27"/>
    </row>
    <row r="21" spans="1:5" x14ac:dyDescent="0.3">
      <c r="A21" s="20"/>
      <c r="B21" s="20" t="s">
        <v>2</v>
      </c>
      <c r="C21" s="18">
        <v>491000</v>
      </c>
      <c r="D21" s="26"/>
      <c r="E21" s="27"/>
    </row>
    <row r="22" spans="1:5" x14ac:dyDescent="0.3">
      <c r="A22" s="20"/>
      <c r="B22" s="20" t="s">
        <v>3</v>
      </c>
      <c r="C22" s="18">
        <v>498000</v>
      </c>
      <c r="D22" s="26"/>
      <c r="E22" s="27"/>
    </row>
    <row r="23" spans="1:5" x14ac:dyDescent="0.3">
      <c r="A23" s="20"/>
      <c r="B23" s="20" t="s">
        <v>4</v>
      </c>
      <c r="C23" s="18">
        <v>492000</v>
      </c>
      <c r="D23" s="26"/>
      <c r="E23" s="27"/>
    </row>
    <row r="24" spans="1:5" x14ac:dyDescent="0.3">
      <c r="A24" s="20">
        <v>2015</v>
      </c>
      <c r="B24" s="20" t="s">
        <v>1</v>
      </c>
      <c r="C24" s="18">
        <v>490000</v>
      </c>
      <c r="D24" s="26"/>
      <c r="E24" s="27"/>
    </row>
    <row r="25" spans="1:5" x14ac:dyDescent="0.3">
      <c r="A25" s="20"/>
      <c r="B25" s="20" t="s">
        <v>2</v>
      </c>
      <c r="C25" s="18">
        <v>489000</v>
      </c>
      <c r="D25" s="26"/>
      <c r="E25" s="27"/>
    </row>
    <row r="26" spans="1:5" x14ac:dyDescent="0.3">
      <c r="A26" s="20"/>
      <c r="B26" s="20" t="s">
        <v>3</v>
      </c>
      <c r="C26" s="18">
        <v>477000</v>
      </c>
      <c r="D26" s="26"/>
      <c r="E26" s="27"/>
    </row>
    <row r="27" spans="1:5" x14ac:dyDescent="0.3">
      <c r="A27" s="20"/>
      <c r="B27" s="20" t="s">
        <v>4</v>
      </c>
      <c r="C27" s="18">
        <v>460000</v>
      </c>
      <c r="D27" s="26"/>
      <c r="E27" s="27"/>
    </row>
    <row r="28" spans="1:5" x14ac:dyDescent="0.3">
      <c r="A28" s="20">
        <v>2016</v>
      </c>
      <c r="B28" s="20" t="s">
        <v>1</v>
      </c>
      <c r="C28" s="18">
        <v>458000</v>
      </c>
      <c r="D28" s="26"/>
      <c r="E28" s="27"/>
    </row>
    <row r="29" spans="1:5" x14ac:dyDescent="0.3">
      <c r="A29" s="20"/>
      <c r="B29" s="20" t="s">
        <v>2</v>
      </c>
      <c r="C29" s="18">
        <v>459000</v>
      </c>
      <c r="D29" s="26"/>
      <c r="E29" s="27"/>
    </row>
    <row r="30" spans="1:5" x14ac:dyDescent="0.3">
      <c r="A30" s="20"/>
      <c r="B30" s="20" t="s">
        <v>3</v>
      </c>
      <c r="C30" s="18">
        <v>459000</v>
      </c>
      <c r="D30" s="26"/>
      <c r="E30" s="27"/>
    </row>
    <row r="31" spans="1:5" x14ac:dyDescent="0.3">
      <c r="A31" s="20"/>
      <c r="B31" s="20" t="s">
        <v>4</v>
      </c>
      <c r="C31" s="18">
        <v>457000</v>
      </c>
      <c r="D31" s="26"/>
      <c r="E31" s="27"/>
    </row>
    <row r="32" spans="1:5" x14ac:dyDescent="0.3">
      <c r="A32" s="20">
        <v>2017</v>
      </c>
      <c r="B32" s="20" t="s">
        <v>1</v>
      </c>
      <c r="C32" s="18">
        <v>464000</v>
      </c>
      <c r="D32" s="26"/>
      <c r="E32" s="27"/>
    </row>
    <row r="33" spans="1:5" x14ac:dyDescent="0.3">
      <c r="A33" s="20"/>
      <c r="B33" s="20" t="s">
        <v>2</v>
      </c>
      <c r="C33" s="18">
        <v>472000</v>
      </c>
      <c r="D33" s="26"/>
      <c r="E33" s="27"/>
    </row>
    <row r="34" spans="1:5" x14ac:dyDescent="0.3">
      <c r="A34" s="20"/>
      <c r="B34" s="20" t="s">
        <v>3</v>
      </c>
      <c r="C34" s="18">
        <v>460000</v>
      </c>
      <c r="D34" s="26"/>
      <c r="E34" s="27"/>
    </row>
    <row r="35" spans="1:5" x14ac:dyDescent="0.3">
      <c r="A35" s="20"/>
      <c r="B35" s="20" t="s">
        <v>4</v>
      </c>
      <c r="C35" s="18">
        <v>457000</v>
      </c>
      <c r="D35" s="26"/>
      <c r="E35" s="27"/>
    </row>
    <row r="36" spans="1:5" x14ac:dyDescent="0.3">
      <c r="A36" s="20">
        <v>2018</v>
      </c>
      <c r="B36" s="20" t="s">
        <v>1</v>
      </c>
      <c r="C36" s="18">
        <v>455000</v>
      </c>
      <c r="D36" s="26"/>
      <c r="E36" s="27"/>
    </row>
    <row r="37" spans="1:5" x14ac:dyDescent="0.3">
      <c r="A37" s="20"/>
      <c r="B37" s="20" t="s">
        <v>2</v>
      </c>
      <c r="C37" s="18">
        <v>460000</v>
      </c>
      <c r="D37" s="26"/>
      <c r="E37" s="27"/>
    </row>
    <row r="38" spans="1:5" x14ac:dyDescent="0.3">
      <c r="A38" s="20"/>
      <c r="B38" s="20" t="s">
        <v>3</v>
      </c>
      <c r="C38" s="18">
        <v>456000</v>
      </c>
      <c r="D38" s="26"/>
      <c r="E38" s="27"/>
    </row>
    <row r="39" spans="1:5" x14ac:dyDescent="0.3">
      <c r="A39" s="20"/>
      <c r="B39" s="20" t="s">
        <v>4</v>
      </c>
      <c r="C39" s="18">
        <v>453000</v>
      </c>
      <c r="D39" s="26"/>
      <c r="E39" s="27"/>
    </row>
    <row r="40" spans="1:5" x14ac:dyDescent="0.3">
      <c r="A40" s="20">
        <v>2019</v>
      </c>
      <c r="B40" s="20" t="s">
        <v>1</v>
      </c>
      <c r="C40" s="18">
        <v>455000</v>
      </c>
      <c r="D40" s="26"/>
      <c r="E40" s="27"/>
    </row>
    <row r="41" spans="1:5" x14ac:dyDescent="0.3">
      <c r="A41" s="20"/>
      <c r="B41" s="20" t="s">
        <v>2</v>
      </c>
      <c r="C41" s="18">
        <v>463000</v>
      </c>
      <c r="D41" s="26"/>
      <c r="E41" s="27"/>
    </row>
    <row r="42" spans="1:5" x14ac:dyDescent="0.3">
      <c r="A42" s="20"/>
      <c r="B42" s="20" t="s">
        <v>3</v>
      </c>
      <c r="C42" s="18">
        <v>464000</v>
      </c>
      <c r="D42" s="26"/>
      <c r="E42" s="27"/>
    </row>
    <row r="43" spans="1:5" x14ac:dyDescent="0.3">
      <c r="A43" s="20"/>
      <c r="B43" s="20" t="s">
        <v>4</v>
      </c>
      <c r="C43" s="18">
        <v>453000</v>
      </c>
      <c r="D43" s="26"/>
      <c r="E43" s="27"/>
    </row>
    <row r="44" spans="1:5" x14ac:dyDescent="0.3">
      <c r="A44" s="20">
        <v>2020</v>
      </c>
      <c r="B44" s="20" t="s">
        <v>1</v>
      </c>
      <c r="C44" s="18">
        <v>456000</v>
      </c>
      <c r="D44" s="26"/>
      <c r="E44" s="27"/>
    </row>
    <row r="45" spans="1:5" x14ac:dyDescent="0.3">
      <c r="A45" s="20"/>
      <c r="B45" s="20" t="s">
        <v>2</v>
      </c>
      <c r="C45" s="18">
        <v>453000</v>
      </c>
      <c r="D45" s="26"/>
      <c r="E45" s="27"/>
    </row>
    <row r="46" spans="1:5" x14ac:dyDescent="0.3">
      <c r="A46" s="20"/>
      <c r="B46" s="20" t="s">
        <v>3</v>
      </c>
      <c r="C46" s="18">
        <v>453000</v>
      </c>
      <c r="D46" s="26"/>
      <c r="E46" s="27"/>
    </row>
    <row r="47" spans="1:5" x14ac:dyDescent="0.3">
      <c r="A47" s="20"/>
      <c r="B47" s="20" t="s">
        <v>4</v>
      </c>
      <c r="C47" s="18">
        <v>454000</v>
      </c>
      <c r="D47" s="26"/>
      <c r="E47" s="27"/>
    </row>
    <row r="48" spans="1:5" x14ac:dyDescent="0.3">
      <c r="A48" s="20">
        <v>2021</v>
      </c>
      <c r="B48" s="20" t="s">
        <v>1</v>
      </c>
      <c r="C48" s="18">
        <v>460000</v>
      </c>
      <c r="D48" s="26"/>
      <c r="E48" s="27"/>
    </row>
    <row r="49" spans="1:5" x14ac:dyDescent="0.3">
      <c r="A49" s="20"/>
      <c r="B49" s="20" t="s">
        <v>2</v>
      </c>
      <c r="C49" s="18">
        <v>458000</v>
      </c>
      <c r="D49" s="26"/>
      <c r="E49" s="27"/>
    </row>
    <row r="50" spans="1:5" x14ac:dyDescent="0.3">
      <c r="A50" s="20"/>
      <c r="B50" s="20" t="s">
        <v>3</v>
      </c>
      <c r="C50" s="18">
        <v>466000</v>
      </c>
      <c r="D50" s="26"/>
      <c r="E50" s="27"/>
    </row>
    <row r="51" spans="1:5" x14ac:dyDescent="0.3">
      <c r="A51" s="20"/>
      <c r="B51" s="20" t="s">
        <v>4</v>
      </c>
      <c r="C51" s="18">
        <v>458000</v>
      </c>
      <c r="D51" s="26"/>
      <c r="E51" s="27"/>
    </row>
    <row r="52" spans="1:5" x14ac:dyDescent="0.3">
      <c r="A52" s="20">
        <v>2022</v>
      </c>
      <c r="B52" s="20" t="s">
        <v>1</v>
      </c>
      <c r="C52" s="18">
        <v>459000</v>
      </c>
      <c r="D52" s="26"/>
      <c r="E52" s="27"/>
    </row>
    <row r="53" spans="1:5" x14ac:dyDescent="0.3">
      <c r="A53" s="20"/>
      <c r="B53" s="20" t="s">
        <v>2</v>
      </c>
      <c r="C53" s="18">
        <v>478000</v>
      </c>
      <c r="D53" s="26"/>
      <c r="E53" s="27"/>
    </row>
    <row r="54" spans="1:5" x14ac:dyDescent="0.3">
      <c r="A54" s="20"/>
      <c r="B54" s="20" t="s">
        <v>3</v>
      </c>
      <c r="C54" s="18">
        <v>470000</v>
      </c>
      <c r="D54" s="26"/>
      <c r="E54" s="27"/>
    </row>
    <row r="55" spans="1:5" x14ac:dyDescent="0.3">
      <c r="A55" s="20"/>
      <c r="B55" s="20" t="s">
        <v>4</v>
      </c>
      <c r="C55" s="18">
        <v>473000</v>
      </c>
      <c r="D55" s="26"/>
      <c r="E55" s="27"/>
    </row>
    <row r="56" spans="1:5" x14ac:dyDescent="0.3">
      <c r="A56" s="20">
        <v>2023</v>
      </c>
      <c r="B56" s="20" t="s">
        <v>1</v>
      </c>
      <c r="C56" s="18">
        <v>476000</v>
      </c>
      <c r="D56" s="26"/>
      <c r="E56" s="27"/>
    </row>
    <row r="57" spans="1:5" x14ac:dyDescent="0.3">
      <c r="A57" s="20"/>
      <c r="B57" s="20" t="s">
        <v>2</v>
      </c>
      <c r="C57" s="18">
        <v>478000</v>
      </c>
      <c r="D57" s="26"/>
      <c r="E57" s="27"/>
    </row>
    <row r="58" spans="1:5" x14ac:dyDescent="0.3">
      <c r="A58" s="20"/>
      <c r="B58" s="20" t="s">
        <v>3</v>
      </c>
      <c r="C58" s="18">
        <v>482000</v>
      </c>
      <c r="D58" s="26"/>
      <c r="E58" s="27"/>
    </row>
    <row r="59" spans="1:5" x14ac:dyDescent="0.3">
      <c r="A59" s="20"/>
      <c r="B59" s="20" t="s">
        <v>4</v>
      </c>
      <c r="C59" s="18">
        <v>482000</v>
      </c>
      <c r="D59" s="26"/>
      <c r="E59" s="27"/>
    </row>
    <row r="60" spans="1:5" x14ac:dyDescent="0.3">
      <c r="A60" s="20">
        <v>2024</v>
      </c>
      <c r="B60" s="20" t="s">
        <v>1</v>
      </c>
      <c r="C60" s="18">
        <v>480000</v>
      </c>
      <c r="D60" s="26"/>
      <c r="E60" s="27"/>
    </row>
    <row r="61" spans="1:5" x14ac:dyDescent="0.3">
      <c r="A61" s="20"/>
      <c r="B61" s="20" t="s">
        <v>2</v>
      </c>
      <c r="C61" s="18">
        <v>474000</v>
      </c>
      <c r="D61" s="26"/>
      <c r="E61" s="27"/>
    </row>
    <row r="62" spans="1:5" x14ac:dyDescent="0.3">
      <c r="A62" s="20"/>
      <c r="B62" s="20" t="s">
        <v>3</v>
      </c>
      <c r="C62" s="18">
        <v>473000</v>
      </c>
      <c r="D62" s="26"/>
      <c r="E62" s="27"/>
    </row>
    <row r="63" spans="1:5" x14ac:dyDescent="0.3">
      <c r="A63" s="20"/>
      <c r="B63" s="20" t="s">
        <v>4</v>
      </c>
      <c r="C63" s="18">
        <v>470000</v>
      </c>
      <c r="D63" s="26"/>
      <c r="E63" s="27"/>
    </row>
    <row r="64" spans="1:5" x14ac:dyDescent="0.3">
      <c r="A64" s="28">
        <v>2025</v>
      </c>
      <c r="B64" s="20" t="s">
        <v>1</v>
      </c>
      <c r="C64" s="18">
        <v>466000</v>
      </c>
      <c r="D64" s="26"/>
      <c r="E64" s="27"/>
    </row>
    <row r="65" spans="1:7" x14ac:dyDescent="0.3">
      <c r="B65" s="20" t="s">
        <v>2</v>
      </c>
      <c r="C65" s="18">
        <v>468000</v>
      </c>
      <c r="D65" s="26"/>
      <c r="E65" s="27"/>
      <c r="G65" s="18"/>
    </row>
    <row r="66" spans="1:7" x14ac:dyDescent="0.3">
      <c r="D66" s="26"/>
      <c r="E66" s="27"/>
    </row>
    <row r="67" spans="1:7" x14ac:dyDescent="0.3">
      <c r="D67" s="26"/>
      <c r="E67" s="27"/>
    </row>
    <row r="68" spans="1:7" x14ac:dyDescent="0.3">
      <c r="A68" s="19" t="s">
        <v>127</v>
      </c>
    </row>
    <row r="69" spans="1:7" x14ac:dyDescent="0.3">
      <c r="A69" s="19" t="s">
        <v>128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BBCEC-3286-4A7D-ADF1-940BCB701E92}">
  <dimension ref="A1:E33"/>
  <sheetViews>
    <sheetView zoomScale="63" zoomScaleNormal="63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35" sqref="K35"/>
    </sheetView>
  </sheetViews>
  <sheetFormatPr defaultRowHeight="14.5" x14ac:dyDescent="0.35"/>
  <cols>
    <col min="2" max="2" width="10.08984375" style="6" bestFit="1" customWidth="1"/>
    <col min="3" max="3" width="10.08984375" style="6" customWidth="1"/>
    <col min="4" max="4" width="10.08984375" style="6" bestFit="1" customWidth="1"/>
  </cols>
  <sheetData>
    <row r="1" spans="1:5" ht="23.5" x14ac:dyDescent="0.55000000000000004">
      <c r="A1" s="163" t="s">
        <v>228</v>
      </c>
    </row>
    <row r="4" spans="1:5" x14ac:dyDescent="0.35">
      <c r="B4" t="s">
        <v>232</v>
      </c>
    </row>
    <row r="5" spans="1:5" x14ac:dyDescent="0.35">
      <c r="B5" s="6" t="s">
        <v>146</v>
      </c>
      <c r="C5" s="6" t="s">
        <v>147</v>
      </c>
      <c r="D5" s="6" t="s">
        <v>64</v>
      </c>
      <c r="E5" s="6" t="s">
        <v>229</v>
      </c>
    </row>
    <row r="6" spans="1:5" x14ac:dyDescent="0.35">
      <c r="A6" t="s">
        <v>148</v>
      </c>
      <c r="B6" s="6">
        <v>16622</v>
      </c>
      <c r="C6" s="6">
        <v>1655.3333333333321</v>
      </c>
      <c r="D6" s="6">
        <v>18277.333333333332</v>
      </c>
      <c r="E6" s="10">
        <f>C6/D6</f>
        <v>9.0567551794572446E-2</v>
      </c>
    </row>
    <row r="7" spans="1:5" x14ac:dyDescent="0.35">
      <c r="A7" t="s">
        <v>149</v>
      </c>
      <c r="B7" s="6">
        <v>17107.666666666668</v>
      </c>
      <c r="C7" s="6">
        <v>1592.6666666666642</v>
      </c>
      <c r="D7" s="6">
        <v>18700.333333333332</v>
      </c>
      <c r="E7" s="10">
        <f t="shared" ref="E7:E31" si="0">C7/D7</f>
        <v>8.5167822320457623E-2</v>
      </c>
    </row>
    <row r="8" spans="1:5" x14ac:dyDescent="0.35">
      <c r="A8" t="s">
        <v>150</v>
      </c>
      <c r="B8" s="6">
        <v>17458</v>
      </c>
      <c r="C8" s="6">
        <v>1872.3333333333321</v>
      </c>
      <c r="D8" s="6">
        <v>19330.333333333332</v>
      </c>
      <c r="E8" s="10">
        <f t="shared" si="0"/>
        <v>9.6859857564104715E-2</v>
      </c>
    </row>
    <row r="9" spans="1:5" x14ac:dyDescent="0.35">
      <c r="A9" t="s">
        <v>151</v>
      </c>
      <c r="B9" s="6">
        <v>18860.666666666668</v>
      </c>
      <c r="C9" s="6">
        <v>1682.3333333333321</v>
      </c>
      <c r="D9" s="6">
        <v>20543</v>
      </c>
      <c r="E9" s="10">
        <f t="shared" si="0"/>
        <v>8.1893264534553478E-2</v>
      </c>
    </row>
    <row r="10" spans="1:5" x14ac:dyDescent="0.35">
      <c r="A10" t="s">
        <v>152</v>
      </c>
      <c r="B10" s="6">
        <v>19655.666666666668</v>
      </c>
      <c r="C10" s="6">
        <v>1662</v>
      </c>
      <c r="D10" s="6">
        <v>21317.666666666668</v>
      </c>
      <c r="E10" s="10">
        <f t="shared" si="0"/>
        <v>7.7963504448579427E-2</v>
      </c>
    </row>
    <row r="11" spans="1:5" x14ac:dyDescent="0.35">
      <c r="A11" t="s">
        <v>153</v>
      </c>
      <c r="B11" s="6">
        <v>19212.333333333332</v>
      </c>
      <c r="C11" s="6">
        <v>1717.6666666666679</v>
      </c>
      <c r="D11" s="6">
        <v>20930</v>
      </c>
      <c r="E11" s="10">
        <f t="shared" si="0"/>
        <v>8.2067208154164739E-2</v>
      </c>
    </row>
    <row r="12" spans="1:5" x14ac:dyDescent="0.35">
      <c r="A12" t="s">
        <v>154</v>
      </c>
      <c r="B12" s="6">
        <v>20226.666666666668</v>
      </c>
      <c r="C12" s="6">
        <v>1662.3333333333321</v>
      </c>
      <c r="D12" s="6">
        <v>21889</v>
      </c>
      <c r="E12" s="10">
        <f t="shared" si="0"/>
        <v>7.5943776935142412E-2</v>
      </c>
    </row>
    <row r="13" spans="1:5" x14ac:dyDescent="0.35">
      <c r="A13" t="s">
        <v>155</v>
      </c>
      <c r="B13" s="6">
        <v>21091.666666666668</v>
      </c>
      <c r="C13" s="6">
        <v>1776.6666666666642</v>
      </c>
      <c r="D13" s="6">
        <v>22868.333333333332</v>
      </c>
      <c r="E13" s="10">
        <f t="shared" si="0"/>
        <v>7.7691130384082693E-2</v>
      </c>
    </row>
    <row r="14" spans="1:5" x14ac:dyDescent="0.35">
      <c r="A14" t="s">
        <v>156</v>
      </c>
      <c r="B14" s="6">
        <v>20769</v>
      </c>
      <c r="C14" s="6">
        <v>1694.3333333333321</v>
      </c>
      <c r="D14" s="6">
        <v>22463.333333333332</v>
      </c>
      <c r="E14" s="10">
        <f t="shared" si="0"/>
        <v>7.5426621160409504E-2</v>
      </c>
    </row>
    <row r="15" spans="1:5" x14ac:dyDescent="0.35">
      <c r="A15" t="s">
        <v>157</v>
      </c>
      <c r="B15" s="6">
        <v>20650</v>
      </c>
      <c r="C15" s="6">
        <v>1530.6666666666679</v>
      </c>
      <c r="D15" s="6">
        <v>22180.666666666668</v>
      </c>
      <c r="E15" s="10">
        <f t="shared" si="0"/>
        <v>6.9009046917736211E-2</v>
      </c>
    </row>
    <row r="16" spans="1:5" x14ac:dyDescent="0.35">
      <c r="A16" t="s">
        <v>158</v>
      </c>
      <c r="B16" s="6">
        <v>20528</v>
      </c>
      <c r="C16" s="6">
        <v>1592.6666666666679</v>
      </c>
      <c r="D16" s="6">
        <v>22120.666666666668</v>
      </c>
      <c r="E16" s="10">
        <f t="shared" si="0"/>
        <v>7.1999035592658495E-2</v>
      </c>
    </row>
    <row r="17" spans="1:5" x14ac:dyDescent="0.35">
      <c r="A17" t="s">
        <v>159</v>
      </c>
      <c r="B17" s="6">
        <v>20677.666666666668</v>
      </c>
      <c r="C17" s="6">
        <v>1671.3333333333321</v>
      </c>
      <c r="D17" s="6">
        <v>22349</v>
      </c>
      <c r="E17" s="10">
        <f t="shared" si="0"/>
        <v>7.4783360925917586E-2</v>
      </c>
    </row>
    <row r="18" spans="1:5" x14ac:dyDescent="0.35">
      <c r="A18" t="s">
        <v>160</v>
      </c>
      <c r="B18" s="6">
        <v>20775.666666666668</v>
      </c>
      <c r="C18" s="6">
        <v>1563</v>
      </c>
      <c r="D18" s="6">
        <v>22338.666666666668</v>
      </c>
      <c r="E18" s="10">
        <f t="shared" si="0"/>
        <v>6.9968365763399779E-2</v>
      </c>
    </row>
    <row r="19" spans="1:5" x14ac:dyDescent="0.35">
      <c r="A19" t="s">
        <v>161</v>
      </c>
      <c r="B19" s="6">
        <v>20507.666666666668</v>
      </c>
      <c r="C19" s="6">
        <v>1697.6666666666642</v>
      </c>
      <c r="D19" s="6">
        <v>22205.333333333332</v>
      </c>
      <c r="E19" s="10">
        <f t="shared" si="0"/>
        <v>7.6453104359312976E-2</v>
      </c>
    </row>
    <row r="20" spans="1:5" x14ac:dyDescent="0.35">
      <c r="A20" t="s">
        <v>162</v>
      </c>
      <c r="B20" s="6">
        <v>20005</v>
      </c>
      <c r="C20" s="6">
        <v>1973</v>
      </c>
      <c r="D20" s="6">
        <v>21978</v>
      </c>
      <c r="E20" s="10">
        <f t="shared" si="0"/>
        <v>8.9771589771589777E-2</v>
      </c>
    </row>
    <row r="21" spans="1:5" x14ac:dyDescent="0.35">
      <c r="A21" t="s">
        <v>163</v>
      </c>
      <c r="B21" s="6">
        <v>19143.666666666668</v>
      </c>
      <c r="C21" s="6">
        <v>2090.6666666666642</v>
      </c>
      <c r="D21" s="6">
        <v>21234.333333333332</v>
      </c>
      <c r="E21" s="10">
        <f t="shared" si="0"/>
        <v>9.8456901558796175E-2</v>
      </c>
    </row>
    <row r="22" spans="1:5" x14ac:dyDescent="0.35">
      <c r="A22" t="s">
        <v>164</v>
      </c>
      <c r="B22" s="6">
        <v>19512.333333333332</v>
      </c>
      <c r="C22" s="6">
        <v>2286</v>
      </c>
      <c r="D22" s="6">
        <v>21798.333333333332</v>
      </c>
      <c r="E22" s="10">
        <f t="shared" si="0"/>
        <v>0.10487040293600429</v>
      </c>
    </row>
    <row r="23" spans="1:5" x14ac:dyDescent="0.35">
      <c r="A23" t="s">
        <v>165</v>
      </c>
      <c r="B23" s="6">
        <v>19403.333333333332</v>
      </c>
      <c r="C23" s="6">
        <v>2395.3333333333358</v>
      </c>
      <c r="D23" s="6">
        <v>21798.666666666668</v>
      </c>
      <c r="E23" s="10">
        <f t="shared" si="0"/>
        <v>0.10988439659918048</v>
      </c>
    </row>
    <row r="24" spans="1:5" x14ac:dyDescent="0.35">
      <c r="A24" t="s">
        <v>166</v>
      </c>
      <c r="B24" s="6">
        <v>19309.333333333332</v>
      </c>
      <c r="C24" s="6">
        <v>2564.6666666666679</v>
      </c>
      <c r="D24" s="6">
        <v>21874</v>
      </c>
      <c r="E24" s="10">
        <f t="shared" si="0"/>
        <v>0.11724726463685964</v>
      </c>
    </row>
    <row r="25" spans="1:5" x14ac:dyDescent="0.35">
      <c r="A25" t="s">
        <v>167</v>
      </c>
      <c r="B25" s="6">
        <v>18942</v>
      </c>
      <c r="C25" s="6">
        <v>2678</v>
      </c>
      <c r="D25" s="6">
        <v>21620</v>
      </c>
      <c r="E25" s="10">
        <f t="shared" si="0"/>
        <v>0.12386679000925069</v>
      </c>
    </row>
    <row r="26" spans="1:5" x14ac:dyDescent="0.35">
      <c r="A26" t="s">
        <v>168</v>
      </c>
      <c r="B26" s="6">
        <v>18200.666666666668</v>
      </c>
      <c r="C26" s="6">
        <v>2695.6666666666642</v>
      </c>
      <c r="D26" s="6">
        <v>20896.333333333332</v>
      </c>
      <c r="E26" s="10">
        <f t="shared" si="0"/>
        <v>0.12900189825966268</v>
      </c>
    </row>
    <row r="27" spans="1:5" x14ac:dyDescent="0.35">
      <c r="A27" t="s">
        <v>169</v>
      </c>
      <c r="B27" s="6">
        <v>18294</v>
      </c>
      <c r="C27" s="6">
        <v>2977.6666666666679</v>
      </c>
      <c r="D27" s="6">
        <v>21271.666666666668</v>
      </c>
      <c r="E27" s="10">
        <f t="shared" si="0"/>
        <v>0.13998276267335272</v>
      </c>
    </row>
    <row r="28" spans="1:5" x14ac:dyDescent="0.35">
      <c r="A28" t="s">
        <v>170</v>
      </c>
      <c r="B28" s="6">
        <v>17079.333333333332</v>
      </c>
      <c r="C28" s="6">
        <v>2930.6666666666679</v>
      </c>
      <c r="D28" s="6">
        <v>20010</v>
      </c>
      <c r="E28" s="10">
        <f t="shared" si="0"/>
        <v>0.14646010328169254</v>
      </c>
    </row>
    <row r="29" spans="1:5" x14ac:dyDescent="0.35">
      <c r="A29" t="s">
        <v>171</v>
      </c>
      <c r="B29" s="6">
        <v>16094</v>
      </c>
      <c r="C29" s="6">
        <v>3167.6666666666679</v>
      </c>
      <c r="D29" s="6">
        <v>19261.666666666668</v>
      </c>
      <c r="E29" s="10">
        <f t="shared" si="0"/>
        <v>0.16445444319460073</v>
      </c>
    </row>
    <row r="30" spans="1:5" x14ac:dyDescent="0.35">
      <c r="A30" t="s">
        <v>172</v>
      </c>
      <c r="B30" s="6">
        <v>17496.666666666668</v>
      </c>
      <c r="C30" s="6">
        <v>3310.3333333333321</v>
      </c>
      <c r="D30" s="6">
        <v>20807</v>
      </c>
      <c r="E30" s="10">
        <f t="shared" si="0"/>
        <v>0.1590970987327982</v>
      </c>
    </row>
    <row r="31" spans="1:5" x14ac:dyDescent="0.35">
      <c r="A31" t="s">
        <v>173</v>
      </c>
      <c r="B31" s="6">
        <v>16733.333333333332</v>
      </c>
      <c r="C31" s="6">
        <v>3308.3333333333358</v>
      </c>
      <c r="D31" s="6">
        <v>20041.666666666668</v>
      </c>
      <c r="E31" s="10">
        <f t="shared" si="0"/>
        <v>0.16507276507276519</v>
      </c>
    </row>
    <row r="33" spans="1:1" x14ac:dyDescent="0.35">
      <c r="A33" s="12" t="s">
        <v>230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804C5-DFA6-49F1-8522-F0F16BA2C0CC}">
  <dimension ref="A1:I29"/>
  <sheetViews>
    <sheetView zoomScale="54" zoomScaleNormal="54" workbookViewId="0">
      <selection activeCell="S35" sqref="S35"/>
    </sheetView>
  </sheetViews>
  <sheetFormatPr defaultRowHeight="14.5" x14ac:dyDescent="0.35"/>
  <cols>
    <col min="1" max="1" width="20.1796875" style="132" customWidth="1"/>
    <col min="2" max="2" width="9.54296875" style="132" bestFit="1" customWidth="1"/>
    <col min="3" max="4" width="8.81640625" style="6" bestFit="1" customWidth="1"/>
    <col min="5" max="5" width="9.54296875" style="6" bestFit="1" customWidth="1"/>
    <col min="6" max="7" width="12.54296875" style="6" customWidth="1"/>
    <col min="8" max="8" width="8.81640625" style="6" bestFit="1" customWidth="1"/>
    <col min="9" max="16384" width="8.7265625" style="6"/>
  </cols>
  <sheetData>
    <row r="1" spans="1:8" ht="23.5" x14ac:dyDescent="0.55000000000000004">
      <c r="A1" s="163" t="s">
        <v>231</v>
      </c>
    </row>
    <row r="2" spans="1:8" x14ac:dyDescent="0.35">
      <c r="A2" s="132" t="s">
        <v>145</v>
      </c>
    </row>
    <row r="4" spans="1:8" x14ac:dyDescent="0.35">
      <c r="C4" s="6" t="s">
        <v>21</v>
      </c>
      <c r="F4" s="6" t="s">
        <v>22</v>
      </c>
    </row>
    <row r="5" spans="1:8" x14ac:dyDescent="0.35">
      <c r="C5" s="6" t="s">
        <v>23</v>
      </c>
      <c r="D5" s="6" t="s">
        <v>24</v>
      </c>
      <c r="E5" s="6" t="s">
        <v>25</v>
      </c>
      <c r="F5" s="6" t="s">
        <v>26</v>
      </c>
      <c r="G5" s="6" t="s">
        <v>27</v>
      </c>
    </row>
    <row r="6" spans="1:8" x14ac:dyDescent="0.35">
      <c r="A6" s="132" t="s">
        <v>28</v>
      </c>
      <c r="B6" s="132">
        <v>2010</v>
      </c>
      <c r="C6" s="6">
        <v>45.250250000000001</v>
      </c>
      <c r="D6" s="6">
        <v>163.18299999999999</v>
      </c>
      <c r="F6" s="131">
        <v>20.946750000000002</v>
      </c>
      <c r="G6" s="131">
        <v>0.68666666666666787</v>
      </c>
      <c r="H6" s="131"/>
    </row>
    <row r="7" spans="1:8" x14ac:dyDescent="0.35">
      <c r="B7" s="132">
        <v>2011</v>
      </c>
      <c r="C7" s="6">
        <v>48.542999999999999</v>
      </c>
      <c r="D7" s="6">
        <v>176.643</v>
      </c>
      <c r="F7" s="131">
        <v>20.989833333333333</v>
      </c>
      <c r="G7" s="131">
        <v>0.88833333333333575</v>
      </c>
      <c r="H7" s="131"/>
    </row>
    <row r="8" spans="1:8" x14ac:dyDescent="0.35">
      <c r="B8" s="132">
        <v>2012</v>
      </c>
      <c r="C8" s="6">
        <v>51.380250000000004</v>
      </c>
      <c r="D8" s="6">
        <v>176.90049999999999</v>
      </c>
      <c r="F8" s="131">
        <v>20.635916666666667</v>
      </c>
      <c r="G8" s="131">
        <v>0.85733333333333572</v>
      </c>
      <c r="H8" s="131"/>
    </row>
    <row r="9" spans="1:8" x14ac:dyDescent="0.35">
      <c r="B9" s="132">
        <v>2013</v>
      </c>
      <c r="C9" s="6">
        <v>52.820750000000004</v>
      </c>
      <c r="D9" s="6">
        <v>179.67600000000002</v>
      </c>
      <c r="F9" s="131">
        <v>20.405333333333335</v>
      </c>
      <c r="G9" s="131">
        <v>0.93941666666666424</v>
      </c>
      <c r="H9" s="131"/>
    </row>
    <row r="10" spans="1:8" x14ac:dyDescent="0.35">
      <c r="B10" s="132">
        <v>2014</v>
      </c>
      <c r="C10" s="131">
        <v>54.945499999999996</v>
      </c>
      <c r="D10" s="6">
        <v>192.37825000000001</v>
      </c>
      <c r="F10" s="131">
        <v>20.037833333333332</v>
      </c>
      <c r="G10" s="131">
        <v>1.1925833333333358</v>
      </c>
      <c r="H10" s="131"/>
    </row>
    <row r="11" spans="1:8" x14ac:dyDescent="0.35">
      <c r="B11" s="132">
        <v>2015</v>
      </c>
      <c r="C11" s="131">
        <v>54.77525</v>
      </c>
      <c r="D11" s="6">
        <v>184.90099999999998</v>
      </c>
      <c r="F11" s="131">
        <v>19.472833333333337</v>
      </c>
      <c r="G11" s="131">
        <v>1.3993333333333322</v>
      </c>
      <c r="H11" s="131"/>
    </row>
    <row r="12" spans="1:8" x14ac:dyDescent="0.35">
      <c r="B12" s="132">
        <v>2016</v>
      </c>
      <c r="C12" s="6">
        <v>53.715499999999999</v>
      </c>
      <c r="D12" s="6">
        <v>191.4555</v>
      </c>
      <c r="F12" s="131">
        <v>19.5015</v>
      </c>
      <c r="G12" s="131">
        <v>1.5933333333333322</v>
      </c>
      <c r="H12" s="131"/>
    </row>
    <row r="13" spans="1:8" x14ac:dyDescent="0.35">
      <c r="B13" s="132">
        <v>2017</v>
      </c>
      <c r="C13" s="6">
        <v>56.3645</v>
      </c>
      <c r="D13" s="6">
        <v>211.11599999999999</v>
      </c>
      <c r="F13" s="131">
        <v>19.516916666666663</v>
      </c>
      <c r="G13" s="131">
        <v>1.7735000000000036</v>
      </c>
      <c r="H13" s="131"/>
    </row>
    <row r="14" spans="1:8" x14ac:dyDescent="0.35">
      <c r="B14" s="132">
        <v>2018</v>
      </c>
      <c r="C14" s="6">
        <v>54.162499999999994</v>
      </c>
      <c r="D14" s="6">
        <v>230.11675</v>
      </c>
      <c r="E14" s="6">
        <v>54.447249999999997</v>
      </c>
      <c r="F14" s="131">
        <v>19.428583333333332</v>
      </c>
      <c r="G14" s="131">
        <v>1.9390000000000001</v>
      </c>
      <c r="H14" s="131"/>
    </row>
    <row r="15" spans="1:8" x14ac:dyDescent="0.35">
      <c r="B15" s="132">
        <v>2019</v>
      </c>
      <c r="C15" s="6">
        <v>53.530250000000002</v>
      </c>
      <c r="D15" s="6">
        <v>223.94</v>
      </c>
      <c r="E15" s="6">
        <v>58.163749999999993</v>
      </c>
      <c r="F15" s="131">
        <v>19.040916666666668</v>
      </c>
      <c r="G15" s="131">
        <v>2.0135000000000001</v>
      </c>
      <c r="H15" s="131"/>
    </row>
    <row r="16" spans="1:8" x14ac:dyDescent="0.35">
      <c r="B16" s="132">
        <v>2020</v>
      </c>
      <c r="C16" s="6">
        <v>47.727500000000006</v>
      </c>
      <c r="D16" s="6">
        <v>197.43375</v>
      </c>
      <c r="E16" s="6">
        <v>55.60425</v>
      </c>
      <c r="F16" s="131">
        <v>17.945</v>
      </c>
      <c r="G16" s="131">
        <v>2.0172500000000002</v>
      </c>
      <c r="H16" s="131"/>
    </row>
    <row r="17" spans="1:9" x14ac:dyDescent="0.35">
      <c r="B17" s="132">
        <v>2021</v>
      </c>
      <c r="C17" s="6">
        <v>44.261250000000004</v>
      </c>
      <c r="D17" s="6">
        <v>215.113</v>
      </c>
      <c r="E17" s="6">
        <v>54.427</v>
      </c>
      <c r="F17" s="131">
        <v>18.131083333333333</v>
      </c>
      <c r="G17" s="131">
        <v>2.2365833333333356</v>
      </c>
      <c r="H17" s="131"/>
    </row>
    <row r="18" spans="1:9" x14ac:dyDescent="0.35">
      <c r="B18" s="132">
        <v>2022</v>
      </c>
      <c r="C18" s="6">
        <v>38.982500000000002</v>
      </c>
      <c r="D18" s="6">
        <v>261.71000000000004</v>
      </c>
      <c r="E18" s="6">
        <v>52.68</v>
      </c>
      <c r="F18" s="131">
        <v>17.383833333333332</v>
      </c>
      <c r="G18" s="131">
        <v>2.1920000000000037</v>
      </c>
      <c r="H18" s="131"/>
    </row>
    <row r="19" spans="1:9" x14ac:dyDescent="0.35">
      <c r="B19" s="132">
        <v>2023</v>
      </c>
      <c r="C19" s="6">
        <v>39.94</v>
      </c>
      <c r="D19" s="6">
        <v>265.4735</v>
      </c>
      <c r="E19" s="6">
        <v>52</v>
      </c>
      <c r="F19" s="131">
        <v>16.218333333333334</v>
      </c>
      <c r="G19" s="131">
        <v>2.4933333333333358</v>
      </c>
      <c r="H19" s="131"/>
    </row>
    <row r="20" spans="1:9" x14ac:dyDescent="0.35">
      <c r="A20" s="132">
        <v>2024</v>
      </c>
      <c r="B20" s="132" t="s">
        <v>1</v>
      </c>
      <c r="C20" s="6">
        <v>39.844000000000001</v>
      </c>
      <c r="D20" s="6">
        <v>256.42099999999999</v>
      </c>
      <c r="E20" s="6">
        <v>53</v>
      </c>
      <c r="F20" s="131">
        <v>16.424333333333333</v>
      </c>
      <c r="G20" s="131">
        <v>1.8326666666666678</v>
      </c>
      <c r="H20" s="131"/>
    </row>
    <row r="21" spans="1:9" x14ac:dyDescent="0.35">
      <c r="B21" s="132" t="s">
        <v>2</v>
      </c>
      <c r="C21" s="6">
        <v>39.817</v>
      </c>
      <c r="D21" s="6">
        <v>245.11500000000001</v>
      </c>
      <c r="E21" s="6">
        <v>52</v>
      </c>
      <c r="F21" s="131">
        <v>16.899999999999999</v>
      </c>
      <c r="G21" s="131">
        <v>2.939666666666668</v>
      </c>
      <c r="H21" s="131"/>
    </row>
    <row r="22" spans="1:9" x14ac:dyDescent="0.35">
      <c r="B22" s="132" t="s">
        <v>3</v>
      </c>
      <c r="C22" s="6">
        <v>40.747</v>
      </c>
      <c r="D22" s="6">
        <v>240.04300000000001</v>
      </c>
      <c r="E22" s="6">
        <v>53</v>
      </c>
      <c r="F22" s="131">
        <v>17.496666666666666</v>
      </c>
      <c r="G22" s="131">
        <v>3.310333333333332</v>
      </c>
      <c r="H22" s="131"/>
    </row>
    <row r="23" spans="1:9" x14ac:dyDescent="0.35">
      <c r="B23" s="132" t="s">
        <v>4</v>
      </c>
      <c r="C23" s="6">
        <v>40.688000000000002</v>
      </c>
      <c r="D23" s="6">
        <v>238.90799999999999</v>
      </c>
      <c r="E23" s="6">
        <v>54</v>
      </c>
      <c r="F23" s="131">
        <v>17.395666666666667</v>
      </c>
      <c r="G23" s="131">
        <v>2.3119999999999998</v>
      </c>
      <c r="H23" s="131"/>
    </row>
    <row r="24" spans="1:9" x14ac:dyDescent="0.35">
      <c r="A24" s="132">
        <v>2025</v>
      </c>
      <c r="B24" s="132" t="s">
        <v>1</v>
      </c>
      <c r="C24" s="6">
        <v>42.18</v>
      </c>
      <c r="D24" s="6">
        <v>246.886</v>
      </c>
      <c r="E24" s="6">
        <v>58</v>
      </c>
      <c r="F24" s="131">
        <v>17.191666666666666</v>
      </c>
      <c r="G24" s="131">
        <v>1.5</v>
      </c>
      <c r="H24" s="131"/>
    </row>
    <row r="25" spans="1:9" x14ac:dyDescent="0.35">
      <c r="B25" s="132" t="s">
        <v>2</v>
      </c>
      <c r="C25" s="6">
        <v>41.712000000000003</v>
      </c>
      <c r="D25" s="6">
        <v>246.62700000000001</v>
      </c>
      <c r="E25" s="6">
        <v>52.695999999999998</v>
      </c>
      <c r="F25" s="131">
        <v>17.071000000000002</v>
      </c>
      <c r="G25" s="131">
        <v>2.842666666666668</v>
      </c>
      <c r="H25" s="131"/>
    </row>
    <row r="26" spans="1:9" x14ac:dyDescent="0.35">
      <c r="B26" s="132" t="s">
        <v>3</v>
      </c>
      <c r="C26" s="6">
        <v>41.095999999999997</v>
      </c>
      <c r="D26" s="6">
        <v>243.435</v>
      </c>
      <c r="E26" s="6">
        <v>57.624000000000002</v>
      </c>
      <c r="F26" s="131">
        <v>16.733333333333331</v>
      </c>
      <c r="G26" s="131">
        <v>3.3083333333333358</v>
      </c>
      <c r="H26" s="131"/>
    </row>
    <row r="27" spans="1:9" s="10" customFormat="1" x14ac:dyDescent="0.35">
      <c r="A27" s="15"/>
      <c r="C27" s="9"/>
      <c r="D27" s="9"/>
      <c r="G27" s="9"/>
      <c r="I27" s="9"/>
    </row>
    <row r="28" spans="1:9" x14ac:dyDescent="0.35">
      <c r="C28" s="10"/>
      <c r="D28" s="10"/>
      <c r="E28" s="10"/>
      <c r="F28" s="10"/>
    </row>
    <row r="29" spans="1:9" x14ac:dyDescent="0.35">
      <c r="A29" s="132" t="s">
        <v>29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340B5-375A-47AA-B254-2E23B0A20C53}">
  <dimension ref="A1:V208"/>
  <sheetViews>
    <sheetView zoomScale="80" zoomScaleNormal="80" zoomScalePageLayoutView="39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ColWidth="8.90625" defaultRowHeight="14.5" x14ac:dyDescent="0.35"/>
  <cols>
    <col min="3" max="3" width="11.08984375" bestFit="1" customWidth="1"/>
    <col min="4" max="5" width="11" bestFit="1" customWidth="1"/>
    <col min="6" max="6" width="9.90625" bestFit="1" customWidth="1"/>
    <col min="9" max="9" width="17.90625" customWidth="1"/>
    <col min="13" max="13" width="15.453125" bestFit="1" customWidth="1"/>
  </cols>
  <sheetData>
    <row r="1" spans="1:22" ht="26" x14ac:dyDescent="0.6">
      <c r="A1" s="1" t="s">
        <v>71</v>
      </c>
      <c r="B1" s="29"/>
      <c r="C1" s="30"/>
      <c r="D1" s="30"/>
      <c r="E1" s="30"/>
      <c r="F1" s="30"/>
      <c r="G1" s="30"/>
      <c r="H1" s="30"/>
      <c r="I1" s="31"/>
      <c r="J1" s="29"/>
      <c r="K1" s="30"/>
      <c r="L1" s="30"/>
      <c r="M1" s="30"/>
      <c r="N1" s="30"/>
      <c r="O1" s="31"/>
      <c r="P1" s="29"/>
      <c r="Q1" s="30"/>
      <c r="R1" s="30"/>
      <c r="S1" s="30"/>
      <c r="T1" s="30"/>
      <c r="U1" s="30"/>
      <c r="V1" s="30"/>
    </row>
    <row r="2" spans="1:22" x14ac:dyDescent="0.35">
      <c r="A2" s="31"/>
      <c r="B2" s="29"/>
      <c r="C2" s="30" t="s">
        <v>72</v>
      </c>
      <c r="D2" s="30"/>
      <c r="E2" s="30"/>
      <c r="F2" s="30"/>
      <c r="G2" s="30"/>
      <c r="H2" s="30"/>
      <c r="I2" s="31"/>
      <c r="J2" s="29"/>
      <c r="K2" s="30" t="s">
        <v>73</v>
      </c>
      <c r="L2" s="30"/>
      <c r="M2" s="30"/>
      <c r="N2" s="30"/>
      <c r="O2" s="31"/>
      <c r="P2" s="29"/>
      <c r="Q2" s="30" t="s">
        <v>74</v>
      </c>
      <c r="R2" s="30"/>
      <c r="S2" s="30"/>
      <c r="T2" s="30"/>
      <c r="U2" s="30"/>
      <c r="V2" s="30"/>
    </row>
    <row r="3" spans="1:22" x14ac:dyDescent="0.35">
      <c r="A3" s="30"/>
      <c r="B3" s="29"/>
      <c r="C3" s="29" t="s">
        <v>75</v>
      </c>
      <c r="D3" s="29" t="s">
        <v>76</v>
      </c>
      <c r="E3" s="29" t="s">
        <v>77</v>
      </c>
      <c r="F3" s="29" t="s">
        <v>78</v>
      </c>
      <c r="G3" s="29"/>
      <c r="H3" s="30"/>
      <c r="I3" s="30"/>
      <c r="J3" s="29"/>
      <c r="K3" s="30" t="s">
        <v>75</v>
      </c>
      <c r="L3" s="30" t="s">
        <v>76</v>
      </c>
      <c r="M3" s="30" t="s">
        <v>79</v>
      </c>
      <c r="N3" s="30"/>
      <c r="O3" s="30"/>
      <c r="P3" s="29"/>
      <c r="Q3" s="30" t="s">
        <v>75</v>
      </c>
      <c r="R3" s="30" t="s">
        <v>76</v>
      </c>
      <c r="S3" s="30" t="s">
        <v>79</v>
      </c>
      <c r="T3" s="30"/>
      <c r="U3" s="30"/>
      <c r="V3" s="30"/>
    </row>
    <row r="4" spans="1:22" x14ac:dyDescent="0.35">
      <c r="A4" s="30">
        <v>2010</v>
      </c>
      <c r="B4" s="29" t="s">
        <v>1</v>
      </c>
      <c r="C4" s="32">
        <v>128.52685</v>
      </c>
      <c r="D4" s="32">
        <v>136.98899</v>
      </c>
      <c r="E4" s="10">
        <v>0.46886092287834791</v>
      </c>
      <c r="F4" s="33">
        <v>7.4</v>
      </c>
      <c r="G4" s="29"/>
      <c r="H4" s="30"/>
      <c r="I4" s="30">
        <v>2010</v>
      </c>
      <c r="J4" s="29" t="s">
        <v>1</v>
      </c>
      <c r="K4" s="34">
        <f t="shared" ref="K4:K36" si="0">C4/E4</f>
        <v>274.12574545767376</v>
      </c>
      <c r="L4" s="34">
        <f t="shared" ref="L4:L36" si="1">D4/E4</f>
        <v>292.1740399242945</v>
      </c>
      <c r="M4" s="35">
        <f t="shared" ref="M4:M66" si="2">K4-L4</f>
        <v>-18.048294466620746</v>
      </c>
      <c r="N4" s="30"/>
      <c r="O4" s="30">
        <v>2010</v>
      </c>
      <c r="P4" s="29" t="s">
        <v>1</v>
      </c>
      <c r="Q4" s="29">
        <f>C4/F4</f>
        <v>17.368493243243243</v>
      </c>
      <c r="R4" s="29">
        <f>D4/F4</f>
        <v>18.512025675675677</v>
      </c>
      <c r="S4" s="36">
        <f>Q4-R4</f>
        <v>-1.1435324324324334</v>
      </c>
      <c r="T4" s="30"/>
      <c r="U4" s="30"/>
      <c r="V4" s="30"/>
    </row>
    <row r="5" spans="1:22" x14ac:dyDescent="0.35">
      <c r="A5" s="30"/>
      <c r="B5" s="29" t="s">
        <v>2</v>
      </c>
      <c r="C5" s="32">
        <v>146.90540000000001</v>
      </c>
      <c r="D5" s="32">
        <v>143.46820000000002</v>
      </c>
      <c r="E5" s="10">
        <v>0.47305582445950306</v>
      </c>
      <c r="F5" s="33">
        <v>7.6</v>
      </c>
      <c r="G5" s="29"/>
      <c r="H5" s="30"/>
      <c r="I5" s="30"/>
      <c r="J5" s="29" t="s">
        <v>2</v>
      </c>
      <c r="K5" s="34">
        <f t="shared" si="0"/>
        <v>310.54558976807641</v>
      </c>
      <c r="L5" s="34">
        <f t="shared" si="1"/>
        <v>303.27963969986365</v>
      </c>
      <c r="M5" s="35">
        <f t="shared" si="2"/>
        <v>7.26595006821276</v>
      </c>
      <c r="N5" s="30"/>
      <c r="O5" s="30"/>
      <c r="P5" s="29" t="s">
        <v>2</v>
      </c>
      <c r="Q5" s="29">
        <f t="shared" ref="Q5:Q66" si="3">C5/F5</f>
        <v>19.329657894736844</v>
      </c>
      <c r="R5" s="29">
        <f t="shared" ref="R5:R66" si="4">D5/F5</f>
        <v>18.87739473684211</v>
      </c>
      <c r="S5" s="36">
        <f t="shared" ref="S5:S66" si="5">Q5-R5</f>
        <v>0.45226315789473404</v>
      </c>
      <c r="T5" s="30"/>
      <c r="U5" s="30"/>
      <c r="V5" s="30"/>
    </row>
    <row r="6" spans="1:22" x14ac:dyDescent="0.35">
      <c r="A6" s="30"/>
      <c r="B6" s="29" t="s">
        <v>3</v>
      </c>
      <c r="C6" s="32">
        <v>157.69399999999999</v>
      </c>
      <c r="D6" s="32">
        <v>156.72220000000002</v>
      </c>
      <c r="E6" s="10">
        <v>0.47757341077767024</v>
      </c>
      <c r="F6" s="33">
        <v>7.1</v>
      </c>
      <c r="G6" s="29"/>
      <c r="H6" s="30"/>
      <c r="I6" s="30"/>
      <c r="J6" s="29" t="s">
        <v>3</v>
      </c>
      <c r="K6" s="34">
        <f t="shared" si="0"/>
        <v>330.19844999999998</v>
      </c>
      <c r="L6" s="34">
        <f t="shared" si="1"/>
        <v>328.16357959459464</v>
      </c>
      <c r="M6" s="35">
        <f t="shared" si="2"/>
        <v>2.0348704054053428</v>
      </c>
      <c r="N6" s="30"/>
      <c r="O6" s="30"/>
      <c r="P6" s="29" t="s">
        <v>3</v>
      </c>
      <c r="Q6" s="29">
        <f t="shared" si="3"/>
        <v>22.210422535211269</v>
      </c>
      <c r="R6" s="29">
        <f t="shared" si="4"/>
        <v>22.073549295774651</v>
      </c>
      <c r="S6" s="36">
        <f t="shared" si="5"/>
        <v>0.13687323943661767</v>
      </c>
      <c r="T6" s="30"/>
      <c r="U6" s="30"/>
      <c r="V6" s="30"/>
    </row>
    <row r="7" spans="1:22" x14ac:dyDescent="0.35">
      <c r="A7" s="30"/>
      <c r="B7" s="29" t="s">
        <v>4</v>
      </c>
      <c r="C7" s="32">
        <v>163.9127</v>
      </c>
      <c r="D7" s="32">
        <v>148.39349999999999</v>
      </c>
      <c r="E7" s="10">
        <v>0.47918683446272992</v>
      </c>
      <c r="F7" s="33">
        <v>6.8</v>
      </c>
      <c r="G7" s="29"/>
      <c r="H7" s="30"/>
      <c r="I7" s="30"/>
      <c r="J7" s="29" t="s">
        <v>4</v>
      </c>
      <c r="K7" s="34">
        <f t="shared" si="0"/>
        <v>342.06428101010101</v>
      </c>
      <c r="L7" s="34">
        <f t="shared" si="1"/>
        <v>309.67774848484845</v>
      </c>
      <c r="M7" s="35">
        <f t="shared" si="2"/>
        <v>32.386532525252562</v>
      </c>
      <c r="N7" s="30"/>
      <c r="O7" s="30"/>
      <c r="P7" s="29" t="s">
        <v>4</v>
      </c>
      <c r="Q7" s="29">
        <f t="shared" si="3"/>
        <v>24.104808823529414</v>
      </c>
      <c r="R7" s="29">
        <f t="shared" si="4"/>
        <v>21.822573529411763</v>
      </c>
      <c r="S7" s="36">
        <f t="shared" si="5"/>
        <v>2.2822352941176511</v>
      </c>
      <c r="T7" s="30"/>
      <c r="U7" s="30"/>
      <c r="V7" s="30"/>
    </row>
    <row r="8" spans="1:22" x14ac:dyDescent="0.35">
      <c r="A8" s="30">
        <v>2011</v>
      </c>
      <c r="B8" s="29" t="s">
        <v>1</v>
      </c>
      <c r="C8" s="32">
        <v>157.23270000000002</v>
      </c>
      <c r="D8" s="32">
        <v>161.5386</v>
      </c>
      <c r="E8" s="10">
        <v>0.48628589867699251</v>
      </c>
      <c r="F8" s="33">
        <v>6.9</v>
      </c>
      <c r="G8" s="29"/>
      <c r="H8" s="30"/>
      <c r="I8" s="30">
        <v>2011</v>
      </c>
      <c r="J8" s="29" t="s">
        <v>1</v>
      </c>
      <c r="K8" s="34">
        <f t="shared" si="0"/>
        <v>323.33386682149978</v>
      </c>
      <c r="L8" s="34">
        <f t="shared" si="1"/>
        <v>332.18853443928339</v>
      </c>
      <c r="M8" s="35">
        <f t="shared" si="2"/>
        <v>-8.8546676177836048</v>
      </c>
      <c r="N8" s="30"/>
      <c r="O8" s="30">
        <v>2011</v>
      </c>
      <c r="P8" s="29" t="s">
        <v>1</v>
      </c>
      <c r="Q8" s="29">
        <f t="shared" si="3"/>
        <v>22.787347826086958</v>
      </c>
      <c r="R8" s="29">
        <f t="shared" si="4"/>
        <v>23.411391304347827</v>
      </c>
      <c r="S8" s="36">
        <f t="shared" si="5"/>
        <v>-0.62404347826086948</v>
      </c>
      <c r="T8" s="30"/>
      <c r="U8" s="30"/>
      <c r="V8" s="30"/>
    </row>
    <row r="9" spans="1:22" x14ac:dyDescent="0.35">
      <c r="A9" s="30"/>
      <c r="B9" s="29" t="s">
        <v>2</v>
      </c>
      <c r="C9" s="32">
        <v>168.53639999999999</v>
      </c>
      <c r="D9" s="32">
        <v>167.143</v>
      </c>
      <c r="E9" s="10">
        <v>0.49532107131332687</v>
      </c>
      <c r="F9" s="33">
        <v>6.8</v>
      </c>
      <c r="G9" s="29"/>
      <c r="H9" s="30"/>
      <c r="I9" s="30"/>
      <c r="J9" s="29" t="s">
        <v>2</v>
      </c>
      <c r="K9" s="34">
        <f t="shared" si="0"/>
        <v>340.25687530944623</v>
      </c>
      <c r="L9" s="34">
        <f t="shared" si="1"/>
        <v>337.44375048859933</v>
      </c>
      <c r="M9" s="35">
        <f t="shared" si="2"/>
        <v>2.8131248208468946</v>
      </c>
      <c r="N9" s="30"/>
      <c r="O9" s="30"/>
      <c r="P9" s="29" t="s">
        <v>2</v>
      </c>
      <c r="Q9" s="29">
        <f t="shared" si="3"/>
        <v>24.784764705882353</v>
      </c>
      <c r="R9" s="29">
        <f t="shared" si="4"/>
        <v>24.579852941176473</v>
      </c>
      <c r="S9" s="36">
        <f t="shared" si="5"/>
        <v>0.20491176470588002</v>
      </c>
      <c r="T9" s="30"/>
      <c r="U9" s="30"/>
      <c r="V9" s="30"/>
    </row>
    <row r="10" spans="1:22" x14ac:dyDescent="0.35">
      <c r="A10" s="30"/>
      <c r="B10" s="29" t="s">
        <v>3</v>
      </c>
      <c r="C10" s="32">
        <v>185.27029999999999</v>
      </c>
      <c r="D10" s="32">
        <v>190.39609999999999</v>
      </c>
      <c r="E10" s="10">
        <v>0.49854791868344628</v>
      </c>
      <c r="F10" s="33">
        <v>7.1</v>
      </c>
      <c r="G10" s="29"/>
      <c r="H10" s="30"/>
      <c r="I10" s="30"/>
      <c r="J10" s="29" t="s">
        <v>3</v>
      </c>
      <c r="K10" s="34">
        <f t="shared" si="0"/>
        <v>371.6198444660194</v>
      </c>
      <c r="L10" s="34">
        <f t="shared" si="1"/>
        <v>381.90130349514561</v>
      </c>
      <c r="M10" s="35">
        <f t="shared" si="2"/>
        <v>-10.281459029126211</v>
      </c>
      <c r="N10" s="30"/>
      <c r="O10" s="30"/>
      <c r="P10" s="29" t="s">
        <v>3</v>
      </c>
      <c r="Q10" s="29">
        <f t="shared" si="3"/>
        <v>26.094408450704226</v>
      </c>
      <c r="R10" s="29">
        <f t="shared" si="4"/>
        <v>26.816352112676057</v>
      </c>
      <c r="S10" s="36">
        <f t="shared" si="5"/>
        <v>-0.72194366197183157</v>
      </c>
      <c r="T10" s="30"/>
      <c r="U10" s="30"/>
      <c r="V10" s="30"/>
    </row>
    <row r="11" spans="1:22" x14ac:dyDescent="0.35">
      <c r="A11" s="30"/>
      <c r="B11" s="29" t="s">
        <v>4</v>
      </c>
      <c r="C11" s="32">
        <v>192.62980000000002</v>
      </c>
      <c r="D11" s="32">
        <v>205.52189999999999</v>
      </c>
      <c r="E11" s="10">
        <v>0.50822846079380446</v>
      </c>
      <c r="F11" s="37">
        <v>8.1999999999999993</v>
      </c>
      <c r="G11" s="29"/>
      <c r="H11" s="30"/>
      <c r="I11" s="30"/>
      <c r="J11" s="29" t="s">
        <v>4</v>
      </c>
      <c r="K11" s="34">
        <f t="shared" si="0"/>
        <v>379.02206361904763</v>
      </c>
      <c r="L11" s="34">
        <f t="shared" si="1"/>
        <v>404.38880514285711</v>
      </c>
      <c r="M11" s="35">
        <f t="shared" si="2"/>
        <v>-25.36674152380948</v>
      </c>
      <c r="N11" s="30"/>
      <c r="O11" s="30"/>
      <c r="P11" s="29" t="s">
        <v>4</v>
      </c>
      <c r="Q11" s="29">
        <f t="shared" si="3"/>
        <v>23.49143902439025</v>
      </c>
      <c r="R11" s="29">
        <f t="shared" si="4"/>
        <v>25.063646341463414</v>
      </c>
      <c r="S11" s="36">
        <f t="shared" si="5"/>
        <v>-1.5722073170731647</v>
      </c>
      <c r="T11" s="30"/>
      <c r="U11" s="30"/>
      <c r="V11" s="30"/>
    </row>
    <row r="12" spans="1:22" x14ac:dyDescent="0.35">
      <c r="A12" s="30">
        <v>2012</v>
      </c>
      <c r="B12" s="29" t="s">
        <v>1</v>
      </c>
      <c r="C12" s="32">
        <v>171.57160000000002</v>
      </c>
      <c r="D12" s="32">
        <v>198.06680000000003</v>
      </c>
      <c r="E12" s="10">
        <v>0.51629557921910296</v>
      </c>
      <c r="F12" s="37">
        <v>7.6</v>
      </c>
      <c r="G12" s="29"/>
      <c r="H12" s="30"/>
      <c r="I12" s="30">
        <v>2012</v>
      </c>
      <c r="J12" s="29" t="s">
        <v>1</v>
      </c>
      <c r="K12" s="34">
        <f t="shared" si="0"/>
        <v>332.31274275000004</v>
      </c>
      <c r="L12" s="34">
        <f t="shared" si="1"/>
        <v>383.63063325000002</v>
      </c>
      <c r="M12" s="35">
        <f t="shared" si="2"/>
        <v>-51.317890499999976</v>
      </c>
      <c r="N12" s="30"/>
      <c r="O12" s="30">
        <v>2012</v>
      </c>
      <c r="P12" s="29" t="s">
        <v>1</v>
      </c>
      <c r="Q12" s="29">
        <f t="shared" si="3"/>
        <v>22.575210526315793</v>
      </c>
      <c r="R12" s="29">
        <f t="shared" si="4"/>
        <v>26.061421052631584</v>
      </c>
      <c r="S12" s="36">
        <f t="shared" si="5"/>
        <v>-3.4862105263157908</v>
      </c>
      <c r="T12" s="30"/>
      <c r="U12" s="30"/>
      <c r="V12" s="30"/>
    </row>
    <row r="13" spans="1:22" x14ac:dyDescent="0.35">
      <c r="A13" s="30"/>
      <c r="B13" s="29" t="s">
        <v>2</v>
      </c>
      <c r="C13" s="32">
        <v>176.64229999999998</v>
      </c>
      <c r="D13" s="32">
        <v>201.17069999999998</v>
      </c>
      <c r="E13" s="10">
        <v>0.52436269764440147</v>
      </c>
      <c r="F13" s="37">
        <v>8.4</v>
      </c>
      <c r="G13" s="29"/>
      <c r="H13" s="30"/>
      <c r="I13" s="30"/>
      <c r="J13" s="29" t="s">
        <v>2</v>
      </c>
      <c r="K13" s="34">
        <f t="shared" si="0"/>
        <v>336.87045396923071</v>
      </c>
      <c r="L13" s="34">
        <f t="shared" si="1"/>
        <v>383.64799956923071</v>
      </c>
      <c r="M13" s="35">
        <f t="shared" si="2"/>
        <v>-46.777545599999996</v>
      </c>
      <c r="N13" s="30"/>
      <c r="O13" s="30"/>
      <c r="P13" s="29" t="s">
        <v>2</v>
      </c>
      <c r="Q13" s="29">
        <f t="shared" si="3"/>
        <v>21.028845238095233</v>
      </c>
      <c r="R13" s="29">
        <f t="shared" si="4"/>
        <v>23.948892857142855</v>
      </c>
      <c r="S13" s="36">
        <f t="shared" si="5"/>
        <v>-2.9200476190476223</v>
      </c>
      <c r="T13" s="30"/>
      <c r="U13" s="30"/>
      <c r="V13" s="30"/>
    </row>
    <row r="14" spans="1:22" x14ac:dyDescent="0.35">
      <c r="A14" s="30"/>
      <c r="B14" s="29" t="s">
        <v>3</v>
      </c>
      <c r="C14" s="32">
        <v>181.62620000000001</v>
      </c>
      <c r="D14" s="32">
        <v>214.29840000000002</v>
      </c>
      <c r="E14" s="10">
        <v>0.52500806711842529</v>
      </c>
      <c r="F14" s="37">
        <v>8.3000000000000007</v>
      </c>
      <c r="G14" s="29"/>
      <c r="H14" s="30"/>
      <c r="I14" s="30"/>
      <c r="J14" s="29" t="s">
        <v>3</v>
      </c>
      <c r="K14" s="34">
        <f t="shared" si="0"/>
        <v>345.94935082974803</v>
      </c>
      <c r="L14" s="34">
        <f t="shared" si="1"/>
        <v>408.181156484327</v>
      </c>
      <c r="M14" s="35">
        <f t="shared" si="2"/>
        <v>-62.231805654578977</v>
      </c>
      <c r="N14" s="30"/>
      <c r="O14" s="30"/>
      <c r="P14" s="29" t="s">
        <v>3</v>
      </c>
      <c r="Q14" s="29">
        <f t="shared" si="3"/>
        <v>21.882674698795181</v>
      </c>
      <c r="R14" s="29">
        <f t="shared" si="4"/>
        <v>25.819084337349398</v>
      </c>
      <c r="S14" s="36">
        <f t="shared" si="5"/>
        <v>-3.9364096385542169</v>
      </c>
      <c r="T14" s="30"/>
      <c r="U14" s="30"/>
      <c r="V14" s="30"/>
    </row>
    <row r="15" spans="1:22" x14ac:dyDescent="0.35">
      <c r="A15" s="30"/>
      <c r="B15" s="29" t="s">
        <v>4</v>
      </c>
      <c r="C15" s="32">
        <v>186.66560000000001</v>
      </c>
      <c r="D15" s="32">
        <v>219.001</v>
      </c>
      <c r="E15" s="10">
        <v>0.53694740238786709</v>
      </c>
      <c r="F15" s="37">
        <v>8.6</v>
      </c>
      <c r="G15" s="29"/>
      <c r="H15" s="30"/>
      <c r="I15" s="30"/>
      <c r="J15" s="29" t="s">
        <v>4</v>
      </c>
      <c r="K15" s="34">
        <f t="shared" si="0"/>
        <v>347.64224423076922</v>
      </c>
      <c r="L15" s="34">
        <f t="shared" si="1"/>
        <v>407.86304026442303</v>
      </c>
      <c r="M15" s="35">
        <f t="shared" si="2"/>
        <v>-60.220796033653812</v>
      </c>
      <c r="N15" s="30"/>
      <c r="O15" s="30"/>
      <c r="P15" s="29" t="s">
        <v>4</v>
      </c>
      <c r="Q15" s="29">
        <f t="shared" si="3"/>
        <v>21.705302325581396</v>
      </c>
      <c r="R15" s="29">
        <f t="shared" si="4"/>
        <v>25.465232558139537</v>
      </c>
      <c r="S15" s="36">
        <f t="shared" si="5"/>
        <v>-3.7599302325581405</v>
      </c>
      <c r="T15" s="30"/>
      <c r="U15" s="30"/>
      <c r="V15" s="30"/>
    </row>
    <row r="16" spans="1:22" x14ac:dyDescent="0.35">
      <c r="A16" s="30">
        <v>2013</v>
      </c>
      <c r="B16" s="29" t="s">
        <v>1</v>
      </c>
      <c r="C16" s="32">
        <v>178.93490000000003</v>
      </c>
      <c r="D16" s="32">
        <v>221.49449999999999</v>
      </c>
      <c r="E16" s="10">
        <v>0.54565989028718942</v>
      </c>
      <c r="F16" s="37">
        <v>9.1999999999999993</v>
      </c>
      <c r="G16" s="29"/>
      <c r="H16" s="30"/>
      <c r="I16" s="30">
        <v>2013</v>
      </c>
      <c r="J16" s="29" t="s">
        <v>1</v>
      </c>
      <c r="K16" s="34">
        <f t="shared" si="0"/>
        <v>327.92386463630993</v>
      </c>
      <c r="L16" s="34">
        <f t="shared" si="1"/>
        <v>405.92043494973387</v>
      </c>
      <c r="M16" s="35">
        <f t="shared" si="2"/>
        <v>-77.996570313423945</v>
      </c>
      <c r="N16" s="30"/>
      <c r="O16" s="30">
        <v>2013</v>
      </c>
      <c r="P16" s="29" t="s">
        <v>1</v>
      </c>
      <c r="Q16" s="29">
        <f t="shared" si="3"/>
        <v>19.449445652173917</v>
      </c>
      <c r="R16" s="29">
        <f t="shared" si="4"/>
        <v>24.075489130434782</v>
      </c>
      <c r="S16" s="36">
        <f t="shared" si="5"/>
        <v>-4.6260434782608648</v>
      </c>
      <c r="T16" s="30"/>
      <c r="U16" s="30"/>
      <c r="V16" s="30"/>
    </row>
    <row r="17" spans="1:22" x14ac:dyDescent="0.35">
      <c r="A17" s="30"/>
      <c r="B17" s="29" t="s">
        <v>2</v>
      </c>
      <c r="C17" s="32">
        <v>200.6173</v>
      </c>
      <c r="D17" s="32">
        <v>235.74379999999999</v>
      </c>
      <c r="E17" s="10">
        <v>0.55308163923846398</v>
      </c>
      <c r="F17" s="37">
        <v>10</v>
      </c>
      <c r="G17" s="29"/>
      <c r="H17" s="30"/>
      <c r="I17" s="30"/>
      <c r="J17" s="29" t="s">
        <v>2</v>
      </c>
      <c r="K17" s="34">
        <f t="shared" si="0"/>
        <v>362.72637847141192</v>
      </c>
      <c r="L17" s="34">
        <f t="shared" si="1"/>
        <v>426.23689393232206</v>
      </c>
      <c r="M17" s="35">
        <f t="shared" si="2"/>
        <v>-63.510515460910142</v>
      </c>
      <c r="N17" s="30"/>
      <c r="O17" s="30"/>
      <c r="P17" s="29" t="s">
        <v>2</v>
      </c>
      <c r="Q17" s="29">
        <f t="shared" si="3"/>
        <v>20.061730000000001</v>
      </c>
      <c r="R17" s="29">
        <f t="shared" si="4"/>
        <v>23.574379999999998</v>
      </c>
      <c r="S17" s="36">
        <f t="shared" si="5"/>
        <v>-3.5126499999999972</v>
      </c>
      <c r="T17" s="30"/>
      <c r="U17" s="30"/>
      <c r="V17" s="30"/>
    </row>
    <row r="18" spans="1:22" x14ac:dyDescent="0.35">
      <c r="A18" s="30"/>
      <c r="B18" s="29" t="s">
        <v>3</v>
      </c>
      <c r="C18" s="32">
        <v>223.13239999999996</v>
      </c>
      <c r="D18" s="32">
        <v>267.51590000000004</v>
      </c>
      <c r="E18" s="10">
        <v>0.55501774766053569</v>
      </c>
      <c r="F18" s="37">
        <v>10</v>
      </c>
      <c r="G18" s="29"/>
      <c r="H18" s="30"/>
      <c r="I18" s="30"/>
      <c r="J18" s="29" t="s">
        <v>3</v>
      </c>
      <c r="K18" s="34">
        <f t="shared" si="0"/>
        <v>402.02750441860456</v>
      </c>
      <c r="L18" s="34">
        <f t="shared" si="1"/>
        <v>481.99521750000008</v>
      </c>
      <c r="M18" s="35">
        <f t="shared" si="2"/>
        <v>-79.967713081395516</v>
      </c>
      <c r="N18" s="30"/>
      <c r="O18" s="30"/>
      <c r="P18" s="29" t="s">
        <v>3</v>
      </c>
      <c r="Q18" s="29">
        <f t="shared" si="3"/>
        <v>22.313239999999997</v>
      </c>
      <c r="R18" s="29">
        <f t="shared" si="4"/>
        <v>26.751590000000004</v>
      </c>
      <c r="S18" s="36">
        <f t="shared" si="5"/>
        <v>-4.4383500000000069</v>
      </c>
      <c r="T18" s="30"/>
      <c r="U18" s="30"/>
      <c r="V18" s="30"/>
    </row>
    <row r="19" spans="1:22" x14ac:dyDescent="0.35">
      <c r="A19" s="30"/>
      <c r="B19" s="29" t="s">
        <v>4</v>
      </c>
      <c r="C19" s="32">
        <v>246.34179999999998</v>
      </c>
      <c r="D19" s="32">
        <v>254.8818</v>
      </c>
      <c r="E19" s="10">
        <v>0.56663439819296557</v>
      </c>
      <c r="F19" s="37">
        <v>10.4</v>
      </c>
      <c r="G19" s="29"/>
      <c r="H19" s="30"/>
      <c r="I19" s="30"/>
      <c r="J19" s="29" t="s">
        <v>4</v>
      </c>
      <c r="K19" s="34">
        <f t="shared" si="0"/>
        <v>434.74557984054655</v>
      </c>
      <c r="L19" s="34">
        <f t="shared" si="1"/>
        <v>449.81702630979493</v>
      </c>
      <c r="M19" s="35">
        <f t="shared" si="2"/>
        <v>-15.071446469248372</v>
      </c>
      <c r="N19" s="30"/>
      <c r="O19" s="30"/>
      <c r="P19" s="29" t="s">
        <v>4</v>
      </c>
      <c r="Q19" s="29">
        <f t="shared" si="3"/>
        <v>23.686711538461534</v>
      </c>
      <c r="R19" s="29">
        <f t="shared" si="4"/>
        <v>24.507865384615382</v>
      </c>
      <c r="S19" s="36">
        <f t="shared" si="5"/>
        <v>-0.82115384615384812</v>
      </c>
      <c r="T19" s="30"/>
      <c r="U19" s="30"/>
      <c r="V19" s="30"/>
    </row>
    <row r="20" spans="1:22" x14ac:dyDescent="0.35">
      <c r="A20" s="30">
        <v>2014</v>
      </c>
      <c r="B20" s="29" t="s">
        <v>1</v>
      </c>
      <c r="C20" s="32">
        <v>240.03999999999996</v>
      </c>
      <c r="D20" s="32">
        <v>268.20590000000004</v>
      </c>
      <c r="E20" s="10">
        <v>0.57825104872539523</v>
      </c>
      <c r="F20" s="37">
        <v>10.7</v>
      </c>
      <c r="G20" s="29"/>
      <c r="H20" s="30"/>
      <c r="I20" s="30">
        <v>2014</v>
      </c>
      <c r="J20" s="29" t="s">
        <v>1</v>
      </c>
      <c r="K20" s="34">
        <f t="shared" si="0"/>
        <v>415.11381696428572</v>
      </c>
      <c r="L20" s="34">
        <f t="shared" si="1"/>
        <v>463.82259157366082</v>
      </c>
      <c r="M20" s="35">
        <f t="shared" si="2"/>
        <v>-48.708774609375098</v>
      </c>
      <c r="N20" s="30"/>
      <c r="O20" s="30">
        <v>2014</v>
      </c>
      <c r="P20" s="29" t="s">
        <v>1</v>
      </c>
      <c r="Q20" s="29">
        <f t="shared" si="3"/>
        <v>22.433644859813082</v>
      </c>
      <c r="R20" s="29">
        <f t="shared" si="4"/>
        <v>25.065971962616828</v>
      </c>
      <c r="S20" s="36">
        <f t="shared" si="5"/>
        <v>-2.632327102803746</v>
      </c>
      <c r="T20" s="30"/>
      <c r="U20" s="30"/>
      <c r="V20" s="30"/>
    </row>
    <row r="21" spans="1:22" x14ac:dyDescent="0.35">
      <c r="A21" s="30"/>
      <c r="B21" s="29" t="s">
        <v>2</v>
      </c>
      <c r="C21" s="32">
        <v>235.26420000000002</v>
      </c>
      <c r="D21" s="32">
        <v>255.5685</v>
      </c>
      <c r="E21" s="10">
        <v>0.58889964504678938</v>
      </c>
      <c r="F21" s="37">
        <v>10.7</v>
      </c>
      <c r="G21" s="29"/>
      <c r="H21" s="30"/>
      <c r="I21" s="30"/>
      <c r="J21" s="29" t="s">
        <v>2</v>
      </c>
      <c r="K21" s="34">
        <f t="shared" si="0"/>
        <v>399.49794838356161</v>
      </c>
      <c r="L21" s="34">
        <f t="shared" si="1"/>
        <v>433.97631863013692</v>
      </c>
      <c r="M21" s="35">
        <f t="shared" si="2"/>
        <v>-34.478370246575309</v>
      </c>
      <c r="N21" s="30"/>
      <c r="O21" s="30"/>
      <c r="P21" s="29" t="s">
        <v>2</v>
      </c>
      <c r="Q21" s="29">
        <f t="shared" si="3"/>
        <v>21.987308411214958</v>
      </c>
      <c r="R21" s="29">
        <f t="shared" si="4"/>
        <v>23.884906542056076</v>
      </c>
      <c r="S21" s="36">
        <f t="shared" si="5"/>
        <v>-1.8975981308411178</v>
      </c>
      <c r="T21" s="30"/>
      <c r="U21" s="30"/>
      <c r="V21" s="30"/>
    </row>
    <row r="22" spans="1:22" x14ac:dyDescent="0.35">
      <c r="A22" s="30"/>
      <c r="B22" s="29" t="s">
        <v>3</v>
      </c>
      <c r="C22" s="32">
        <v>244.65470000000005</v>
      </c>
      <c r="D22" s="32">
        <v>279.45949999999999</v>
      </c>
      <c r="E22" s="10">
        <v>0.5914811229428848</v>
      </c>
      <c r="F22" s="37">
        <v>11</v>
      </c>
      <c r="G22" s="29"/>
      <c r="H22" s="30"/>
      <c r="I22" s="30"/>
      <c r="J22" s="29" t="s">
        <v>3</v>
      </c>
      <c r="K22" s="34">
        <f t="shared" si="0"/>
        <v>413.6306139116204</v>
      </c>
      <c r="L22" s="34">
        <f t="shared" si="1"/>
        <v>472.47408101472996</v>
      </c>
      <c r="M22" s="35">
        <f t="shared" si="2"/>
        <v>-58.84346710310956</v>
      </c>
      <c r="N22" s="30"/>
      <c r="O22" s="30"/>
      <c r="P22" s="29" t="s">
        <v>3</v>
      </c>
      <c r="Q22" s="29">
        <f t="shared" si="3"/>
        <v>22.241336363636368</v>
      </c>
      <c r="R22" s="29">
        <f t="shared" si="4"/>
        <v>25.405409090909089</v>
      </c>
      <c r="S22" s="36">
        <f t="shared" si="5"/>
        <v>-3.1640727272727212</v>
      </c>
      <c r="T22" s="30"/>
      <c r="U22" s="30"/>
      <c r="V22" s="30"/>
    </row>
    <row r="23" spans="1:22" x14ac:dyDescent="0.35">
      <c r="A23" s="30"/>
      <c r="B23" s="29" t="s">
        <v>4</v>
      </c>
      <c r="C23" s="32">
        <v>260.21949999999998</v>
      </c>
      <c r="D23" s="32">
        <v>280.45539999999994</v>
      </c>
      <c r="E23" s="10">
        <v>0.59825750242013542</v>
      </c>
      <c r="F23" s="37">
        <v>11.5</v>
      </c>
      <c r="G23" s="29"/>
      <c r="H23" s="30"/>
      <c r="I23" s="30"/>
      <c r="J23" s="29" t="s">
        <v>4</v>
      </c>
      <c r="K23" s="34">
        <f t="shared" si="0"/>
        <v>434.96236812297741</v>
      </c>
      <c r="L23" s="34">
        <f t="shared" si="1"/>
        <v>468.78710064724919</v>
      </c>
      <c r="M23" s="35">
        <f t="shared" si="2"/>
        <v>-33.824732524271781</v>
      </c>
      <c r="N23" s="30"/>
      <c r="O23" s="30"/>
      <c r="P23" s="29" t="s">
        <v>4</v>
      </c>
      <c r="Q23" s="29">
        <f t="shared" si="3"/>
        <v>22.62778260869565</v>
      </c>
      <c r="R23" s="29">
        <f t="shared" si="4"/>
        <v>24.387426086956516</v>
      </c>
      <c r="S23" s="36">
        <f t="shared" si="5"/>
        <v>-1.7596434782608661</v>
      </c>
      <c r="T23" s="30"/>
      <c r="U23" s="30"/>
      <c r="V23" s="30"/>
    </row>
    <row r="24" spans="1:22" x14ac:dyDescent="0.35">
      <c r="A24" s="30">
        <v>2015</v>
      </c>
      <c r="B24" s="29" t="s">
        <v>1</v>
      </c>
      <c r="C24" s="32">
        <v>234.50819999999999</v>
      </c>
      <c r="D24" s="32">
        <v>267.46060000000006</v>
      </c>
      <c r="E24" s="10">
        <v>0.6018070345272668</v>
      </c>
      <c r="F24" s="37">
        <v>12.1</v>
      </c>
      <c r="G24" s="29"/>
      <c r="H24" s="30"/>
      <c r="I24" s="30">
        <v>2015</v>
      </c>
      <c r="J24" s="29" t="s">
        <v>1</v>
      </c>
      <c r="K24" s="34">
        <f t="shared" si="0"/>
        <v>389.67341115281505</v>
      </c>
      <c r="L24" s="34">
        <f t="shared" si="1"/>
        <v>444.42916857908858</v>
      </c>
      <c r="M24" s="35">
        <f t="shared" si="2"/>
        <v>-54.755757426273533</v>
      </c>
      <c r="N24" s="30"/>
      <c r="O24" s="30">
        <v>2015</v>
      </c>
      <c r="P24" s="29" t="s">
        <v>1</v>
      </c>
      <c r="Q24" s="29">
        <f t="shared" si="3"/>
        <v>19.380842975206612</v>
      </c>
      <c r="R24" s="29">
        <f t="shared" si="4"/>
        <v>22.104181818181825</v>
      </c>
      <c r="S24" s="36">
        <f t="shared" si="5"/>
        <v>-2.7233388429752132</v>
      </c>
      <c r="T24" s="30"/>
      <c r="U24" s="30"/>
      <c r="V24" s="30"/>
    </row>
    <row r="25" spans="1:22" x14ac:dyDescent="0.35">
      <c r="A25" s="30"/>
      <c r="B25" s="29" t="s">
        <v>2</v>
      </c>
      <c r="C25" s="32">
        <v>263.77029999999996</v>
      </c>
      <c r="D25" s="32">
        <v>254.7902</v>
      </c>
      <c r="E25" s="10">
        <v>0.61665053242981605</v>
      </c>
      <c r="F25" s="37">
        <v>12.3</v>
      </c>
      <c r="G25" s="29"/>
      <c r="H25" s="30"/>
      <c r="I25" s="30"/>
      <c r="J25" s="29" t="s">
        <v>2</v>
      </c>
      <c r="K25" s="34">
        <f t="shared" si="0"/>
        <v>427.74681302982725</v>
      </c>
      <c r="L25" s="34">
        <f t="shared" si="1"/>
        <v>413.18410769230769</v>
      </c>
      <c r="M25" s="35">
        <f t="shared" si="2"/>
        <v>14.56270533751956</v>
      </c>
      <c r="N25" s="30"/>
      <c r="O25" s="30"/>
      <c r="P25" s="29" t="s">
        <v>2</v>
      </c>
      <c r="Q25" s="29">
        <f t="shared" si="3"/>
        <v>21.44473983739837</v>
      </c>
      <c r="R25" s="29">
        <f t="shared" si="4"/>
        <v>20.714650406504063</v>
      </c>
      <c r="S25" s="36">
        <f t="shared" si="5"/>
        <v>0.73008943089430645</v>
      </c>
      <c r="T25" s="30"/>
      <c r="U25" s="30"/>
      <c r="V25" s="30"/>
    </row>
    <row r="26" spans="1:22" x14ac:dyDescent="0.35">
      <c r="A26" s="30"/>
      <c r="B26" s="29" t="s">
        <v>3</v>
      </c>
      <c r="C26" s="32">
        <v>272.79109999999997</v>
      </c>
      <c r="D26" s="32">
        <v>284.92629999999997</v>
      </c>
      <c r="E26" s="10">
        <v>0.62020006453694743</v>
      </c>
      <c r="F26" s="37">
        <v>13.6</v>
      </c>
      <c r="G26" s="29"/>
      <c r="H26" s="30"/>
      <c r="I26" s="30"/>
      <c r="J26" s="29" t="s">
        <v>3</v>
      </c>
      <c r="K26" s="34">
        <f t="shared" si="0"/>
        <v>439.84371430801241</v>
      </c>
      <c r="L26" s="34">
        <f t="shared" si="1"/>
        <v>459.4103036940686</v>
      </c>
      <c r="M26" s="35">
        <f t="shared" si="2"/>
        <v>-19.566589386056194</v>
      </c>
      <c r="N26" s="30"/>
      <c r="O26" s="30"/>
      <c r="P26" s="29" t="s">
        <v>3</v>
      </c>
      <c r="Q26" s="29">
        <f t="shared" si="3"/>
        <v>20.058169117647058</v>
      </c>
      <c r="R26" s="29">
        <f t="shared" si="4"/>
        <v>20.950463235294116</v>
      </c>
      <c r="S26" s="36">
        <f t="shared" si="5"/>
        <v>-0.89229411764705802</v>
      </c>
      <c r="T26" s="30"/>
      <c r="U26" s="30"/>
      <c r="V26" s="30"/>
    </row>
    <row r="27" spans="1:22" x14ac:dyDescent="0.35">
      <c r="A27" s="30"/>
      <c r="B27" s="29" t="s">
        <v>4</v>
      </c>
      <c r="C27" s="32">
        <v>268.1377</v>
      </c>
      <c r="D27" s="32">
        <v>280.83350000000002</v>
      </c>
      <c r="E27" s="10">
        <v>0.62762181348822199</v>
      </c>
      <c r="F27" s="38">
        <v>15.1</v>
      </c>
      <c r="G27" s="29"/>
      <c r="H27" s="30"/>
      <c r="I27" s="30"/>
      <c r="J27" s="29" t="s">
        <v>4</v>
      </c>
      <c r="K27" s="34">
        <f t="shared" si="0"/>
        <v>427.22814</v>
      </c>
      <c r="L27" s="34">
        <f t="shared" si="1"/>
        <v>447.4565637532134</v>
      </c>
      <c r="M27" s="35">
        <f t="shared" si="2"/>
        <v>-20.228423753213406</v>
      </c>
      <c r="N27" s="30"/>
      <c r="O27" s="30"/>
      <c r="P27" s="29" t="s">
        <v>4</v>
      </c>
      <c r="Q27" s="29">
        <f t="shared" si="3"/>
        <v>17.757463576158941</v>
      </c>
      <c r="R27" s="29">
        <f t="shared" si="4"/>
        <v>18.598245033112583</v>
      </c>
      <c r="S27" s="36">
        <f t="shared" si="5"/>
        <v>-0.8407814569536427</v>
      </c>
      <c r="T27" s="30"/>
      <c r="U27" s="30"/>
      <c r="V27" s="30"/>
    </row>
    <row r="28" spans="1:22" x14ac:dyDescent="0.35">
      <c r="A28" s="30">
        <v>2016</v>
      </c>
      <c r="B28" s="29" t="s">
        <v>1</v>
      </c>
      <c r="C28" s="32">
        <v>257.99959999999999</v>
      </c>
      <c r="D28" s="32">
        <v>274.31479999999999</v>
      </c>
      <c r="E28" s="10">
        <v>0.64085188770571155</v>
      </c>
      <c r="F28" s="37">
        <v>15.4</v>
      </c>
      <c r="G28" s="29"/>
      <c r="H28" s="30"/>
      <c r="I28" s="30">
        <v>2016</v>
      </c>
      <c r="J28" s="29" t="s">
        <v>1</v>
      </c>
      <c r="K28" s="34">
        <f t="shared" si="0"/>
        <v>402.58849969788514</v>
      </c>
      <c r="L28" s="34">
        <f t="shared" si="1"/>
        <v>428.04711238670689</v>
      </c>
      <c r="M28" s="35">
        <f t="shared" si="2"/>
        <v>-25.458612688821745</v>
      </c>
      <c r="N28" s="30"/>
      <c r="O28" s="30">
        <v>2016</v>
      </c>
      <c r="P28" s="29" t="s">
        <v>1</v>
      </c>
      <c r="Q28" s="29">
        <f t="shared" si="3"/>
        <v>16.753220779220779</v>
      </c>
      <c r="R28" s="29">
        <f t="shared" si="4"/>
        <v>17.812649350649348</v>
      </c>
      <c r="S28" s="36">
        <f t="shared" si="5"/>
        <v>-1.0594285714285689</v>
      </c>
      <c r="T28" s="30"/>
      <c r="U28" s="30"/>
      <c r="V28" s="30"/>
    </row>
    <row r="29" spans="1:22" x14ac:dyDescent="0.35">
      <c r="A29" s="30"/>
      <c r="B29" s="29" t="s">
        <v>2</v>
      </c>
      <c r="C29" s="32">
        <v>301.59190000000001</v>
      </c>
      <c r="D29" s="32">
        <v>270.82360000000006</v>
      </c>
      <c r="E29" s="10">
        <v>0.65440464666021303</v>
      </c>
      <c r="F29" s="37">
        <v>15.1</v>
      </c>
      <c r="G29" s="29"/>
      <c r="H29" s="30"/>
      <c r="I29" s="30"/>
      <c r="J29" s="29" t="s">
        <v>2</v>
      </c>
      <c r="K29" s="34">
        <f t="shared" si="0"/>
        <v>460.86454541420113</v>
      </c>
      <c r="L29" s="34">
        <f t="shared" si="1"/>
        <v>413.84730591715982</v>
      </c>
      <c r="M29" s="35">
        <f t="shared" si="2"/>
        <v>47.017239497041317</v>
      </c>
      <c r="N29" s="30"/>
      <c r="O29" s="30"/>
      <c r="P29" s="29" t="s">
        <v>2</v>
      </c>
      <c r="Q29" s="29">
        <f t="shared" si="3"/>
        <v>19.972973509933777</v>
      </c>
      <c r="R29" s="29">
        <f t="shared" si="4"/>
        <v>17.935337748344374</v>
      </c>
      <c r="S29" s="36">
        <f t="shared" si="5"/>
        <v>2.037635761589403</v>
      </c>
      <c r="T29" s="30"/>
      <c r="U29" s="30"/>
      <c r="V29" s="30"/>
    </row>
    <row r="30" spans="1:22" x14ac:dyDescent="0.35">
      <c r="A30" s="30"/>
      <c r="B30" s="29" t="s">
        <v>3</v>
      </c>
      <c r="C30" s="32">
        <v>284.87779999999998</v>
      </c>
      <c r="D30" s="32">
        <v>281.46580000000006</v>
      </c>
      <c r="E30" s="10">
        <v>0.6579541787673443</v>
      </c>
      <c r="F30" s="39">
        <v>14</v>
      </c>
      <c r="G30" s="29"/>
      <c r="H30" s="30"/>
      <c r="I30" s="30"/>
      <c r="J30" s="29" t="s">
        <v>3</v>
      </c>
      <c r="K30" s="34">
        <f t="shared" si="0"/>
        <v>432.97513594899459</v>
      </c>
      <c r="L30" s="34">
        <f t="shared" si="1"/>
        <v>427.78936449239831</v>
      </c>
      <c r="M30" s="35">
        <f t="shared" si="2"/>
        <v>5.1857714565962851</v>
      </c>
      <c r="N30" s="30"/>
      <c r="O30" s="30"/>
      <c r="P30" s="29" t="s">
        <v>3</v>
      </c>
      <c r="Q30" s="29">
        <f t="shared" si="3"/>
        <v>20.348414285714284</v>
      </c>
      <c r="R30" s="29">
        <f t="shared" si="4"/>
        <v>20.104700000000005</v>
      </c>
      <c r="S30" s="36">
        <f t="shared" si="5"/>
        <v>0.24371428571427955</v>
      </c>
      <c r="T30" s="30"/>
      <c r="U30" s="30"/>
      <c r="V30" s="30"/>
    </row>
    <row r="31" spans="1:22" x14ac:dyDescent="0.35">
      <c r="A31" s="30"/>
      <c r="B31" s="29" t="s">
        <v>4</v>
      </c>
      <c r="C31" s="32">
        <v>280.40889999999996</v>
      </c>
      <c r="D31" s="32">
        <v>273.96949999999998</v>
      </c>
      <c r="E31" s="10">
        <v>0.66860277508873833</v>
      </c>
      <c r="F31" s="38">
        <v>13.9</v>
      </c>
      <c r="G31" s="29"/>
      <c r="H31" s="30"/>
      <c r="I31" s="30"/>
      <c r="J31" s="29" t="s">
        <v>4</v>
      </c>
      <c r="K31" s="34">
        <f t="shared" si="0"/>
        <v>419.39535767374508</v>
      </c>
      <c r="L31" s="34">
        <f t="shared" si="1"/>
        <v>409.7642280405405</v>
      </c>
      <c r="M31" s="35">
        <f t="shared" si="2"/>
        <v>9.6311296332045799</v>
      </c>
      <c r="N31" s="30"/>
      <c r="O31" s="30"/>
      <c r="P31" s="29" t="s">
        <v>4</v>
      </c>
      <c r="Q31" s="29">
        <f t="shared" si="3"/>
        <v>20.173302158273376</v>
      </c>
      <c r="R31" s="29">
        <f t="shared" si="4"/>
        <v>19.710035971223022</v>
      </c>
      <c r="S31" s="36">
        <f t="shared" si="5"/>
        <v>0.46326618705035472</v>
      </c>
      <c r="T31" s="30"/>
      <c r="U31" s="30"/>
      <c r="V31" s="30"/>
    </row>
    <row r="32" spans="1:22" x14ac:dyDescent="0.35">
      <c r="A32" s="32">
        <v>2017</v>
      </c>
      <c r="B32" s="32" t="s">
        <v>1</v>
      </c>
      <c r="C32" s="32">
        <v>268.72060000000005</v>
      </c>
      <c r="D32" s="32">
        <v>263.7127999999999</v>
      </c>
      <c r="E32" s="10">
        <v>0.68183284930622789</v>
      </c>
      <c r="F32" s="40">
        <v>13.232200000000001</v>
      </c>
      <c r="G32" s="32"/>
      <c r="H32" s="32"/>
      <c r="I32" s="32">
        <v>2017</v>
      </c>
      <c r="J32" s="32" t="s">
        <v>1</v>
      </c>
      <c r="K32" s="34">
        <f t="shared" si="0"/>
        <v>394.11506833885471</v>
      </c>
      <c r="L32" s="34">
        <f t="shared" si="1"/>
        <v>386.7704530052057</v>
      </c>
      <c r="M32" s="35">
        <f t="shared" si="2"/>
        <v>7.344615333649017</v>
      </c>
      <c r="N32" s="32"/>
      <c r="O32" s="32">
        <v>2017</v>
      </c>
      <c r="P32" s="32" t="s">
        <v>1</v>
      </c>
      <c r="Q32" s="29">
        <f t="shared" si="3"/>
        <v>20.308081800456463</v>
      </c>
      <c r="R32" s="29">
        <f t="shared" si="4"/>
        <v>19.929626214839551</v>
      </c>
      <c r="S32" s="36">
        <f t="shared" si="5"/>
        <v>0.37845558561691206</v>
      </c>
      <c r="T32" s="30"/>
      <c r="U32" s="30"/>
      <c r="V32" s="30"/>
    </row>
    <row r="33" spans="1:22" x14ac:dyDescent="0.35">
      <c r="A33" s="30"/>
      <c r="B33" s="30" t="s">
        <v>2</v>
      </c>
      <c r="C33" s="32">
        <v>298.06640000000004</v>
      </c>
      <c r="D33" s="32">
        <v>273.04000000000002</v>
      </c>
      <c r="E33" s="10">
        <v>0.68925459825750246</v>
      </c>
      <c r="F33" s="40">
        <v>13.210266669999999</v>
      </c>
      <c r="G33" s="30"/>
      <c r="H33" s="30"/>
      <c r="I33" s="30"/>
      <c r="J33" s="30" t="s">
        <v>2</v>
      </c>
      <c r="K33" s="34">
        <f t="shared" si="0"/>
        <v>432.44745955056186</v>
      </c>
      <c r="L33" s="34">
        <f t="shared" si="1"/>
        <v>396.13808988764043</v>
      </c>
      <c r="M33" s="35">
        <f t="shared" si="2"/>
        <v>36.309369662921426</v>
      </c>
      <c r="N33" s="30"/>
      <c r="O33" s="30"/>
      <c r="P33" s="30" t="s">
        <v>2</v>
      </c>
      <c r="Q33" s="29">
        <f t="shared" si="3"/>
        <v>22.563238687444304</v>
      </c>
      <c r="R33" s="29">
        <f t="shared" si="4"/>
        <v>20.668772767476618</v>
      </c>
      <c r="S33" s="36">
        <f t="shared" si="5"/>
        <v>1.8944659199676863</v>
      </c>
      <c r="T33" s="30"/>
      <c r="U33" s="30"/>
      <c r="V33" s="30"/>
    </row>
    <row r="34" spans="1:22" x14ac:dyDescent="0.35">
      <c r="B34" s="30" t="s">
        <v>3</v>
      </c>
      <c r="C34" s="32">
        <v>298.68549999999999</v>
      </c>
      <c r="D34" s="32">
        <v>278.89699999999999</v>
      </c>
      <c r="E34" s="10">
        <v>0.69119070667957416</v>
      </c>
      <c r="F34" s="40">
        <v>13.167766666666665</v>
      </c>
      <c r="G34" s="30"/>
      <c r="H34" s="30"/>
      <c r="I34" s="30"/>
      <c r="J34" s="30" t="s">
        <v>3</v>
      </c>
      <c r="K34" s="34">
        <f t="shared" si="0"/>
        <v>432.13182282913158</v>
      </c>
      <c r="L34" s="34">
        <f t="shared" si="1"/>
        <v>403.50224229691867</v>
      </c>
      <c r="M34" s="35">
        <f t="shared" si="2"/>
        <v>28.629580532212913</v>
      </c>
      <c r="N34" s="30"/>
      <c r="O34" s="30"/>
      <c r="P34" s="30" t="s">
        <v>3</v>
      </c>
      <c r="Q34" s="29">
        <f t="shared" si="3"/>
        <v>22.683079641447677</v>
      </c>
      <c r="R34" s="29">
        <f t="shared" si="4"/>
        <v>21.18028114106923</v>
      </c>
      <c r="S34" s="36">
        <f t="shared" si="5"/>
        <v>1.5027985003784465</v>
      </c>
      <c r="T34" s="30"/>
      <c r="U34" s="30"/>
      <c r="V34" s="30"/>
    </row>
    <row r="35" spans="1:22" x14ac:dyDescent="0.35">
      <c r="B35" s="30" t="s">
        <v>4</v>
      </c>
      <c r="C35" s="32">
        <v>324.68040000000002</v>
      </c>
      <c r="D35" s="32">
        <v>291.56420000000003</v>
      </c>
      <c r="E35" s="10">
        <v>0.70054856405292021</v>
      </c>
      <c r="F35" s="40">
        <v>13.641366666666665</v>
      </c>
      <c r="G35" s="30"/>
      <c r="H35" s="30"/>
      <c r="I35" s="30"/>
      <c r="J35" s="30" t="s">
        <v>4</v>
      </c>
      <c r="K35" s="34">
        <f t="shared" si="0"/>
        <v>463.46594177798261</v>
      </c>
      <c r="L35" s="34">
        <f t="shared" si="1"/>
        <v>416.19412980193471</v>
      </c>
      <c r="M35" s="35">
        <f t="shared" si="2"/>
        <v>47.2718119760479</v>
      </c>
      <c r="N35" s="30"/>
      <c r="O35" s="30"/>
      <c r="P35" s="30" t="s">
        <v>4</v>
      </c>
      <c r="Q35" s="29">
        <f t="shared" si="3"/>
        <v>23.801163617526107</v>
      </c>
      <c r="R35" s="29">
        <f t="shared" si="4"/>
        <v>21.373532954909216</v>
      </c>
      <c r="S35" s="36">
        <f t="shared" si="5"/>
        <v>2.4276306626168918</v>
      </c>
      <c r="T35" s="30"/>
      <c r="U35" s="30"/>
      <c r="V35" s="30"/>
    </row>
    <row r="36" spans="1:22" x14ac:dyDescent="0.35">
      <c r="A36">
        <v>2018</v>
      </c>
      <c r="B36" s="30" t="s">
        <v>1</v>
      </c>
      <c r="C36" s="32">
        <v>269.1558</v>
      </c>
      <c r="D36" s="32">
        <v>287.40730000000002</v>
      </c>
      <c r="E36" s="10">
        <v>0.70926105195224265</v>
      </c>
      <c r="F36" s="40">
        <v>11.953899999999999</v>
      </c>
      <c r="G36" s="30"/>
      <c r="H36" s="30"/>
      <c r="I36" s="30">
        <v>2018</v>
      </c>
      <c r="J36" s="30" t="s">
        <v>1</v>
      </c>
      <c r="K36" s="34">
        <f t="shared" si="0"/>
        <v>379.48763612374887</v>
      </c>
      <c r="L36" s="34">
        <f t="shared" si="1"/>
        <v>405.22075646041861</v>
      </c>
      <c r="M36" s="35">
        <f t="shared" si="2"/>
        <v>-25.733120336669742</v>
      </c>
      <c r="N36" s="30"/>
      <c r="O36" s="30">
        <v>2018</v>
      </c>
      <c r="P36" s="30" t="s">
        <v>1</v>
      </c>
      <c r="Q36" s="29">
        <f t="shared" si="3"/>
        <v>22.516149541153936</v>
      </c>
      <c r="R36" s="29">
        <f t="shared" si="4"/>
        <v>24.042973422899642</v>
      </c>
      <c r="S36" s="36">
        <f t="shared" si="5"/>
        <v>-1.526823881745706</v>
      </c>
      <c r="T36" s="30"/>
      <c r="U36" s="30"/>
      <c r="V36" s="30"/>
    </row>
    <row r="37" spans="1:22" x14ac:dyDescent="0.35">
      <c r="B37" s="30" t="s">
        <v>2</v>
      </c>
      <c r="C37" s="32">
        <v>301.4821</v>
      </c>
      <c r="D37" s="32">
        <v>284.47190000000001</v>
      </c>
      <c r="E37" s="10">
        <v>0.71990964827363657</v>
      </c>
      <c r="F37" s="40">
        <v>12.63</v>
      </c>
      <c r="G37" s="30"/>
      <c r="H37" s="30"/>
      <c r="I37" s="30"/>
      <c r="J37" s="30" t="s">
        <v>2</v>
      </c>
      <c r="K37" s="34">
        <f>C37/E37</f>
        <v>418.77769067682658</v>
      </c>
      <c r="L37" s="34">
        <f>D37/E37</f>
        <v>395.149447826087</v>
      </c>
      <c r="M37" s="35">
        <f t="shared" si="2"/>
        <v>23.628242850739582</v>
      </c>
      <c r="N37" s="30"/>
      <c r="O37" s="30"/>
      <c r="P37" s="30" t="s">
        <v>2</v>
      </c>
      <c r="Q37" s="29">
        <f t="shared" si="3"/>
        <v>23.870316706254947</v>
      </c>
      <c r="R37" s="29">
        <f t="shared" si="4"/>
        <v>22.523507521773553</v>
      </c>
      <c r="S37" s="36">
        <f t="shared" si="5"/>
        <v>1.3468091844813941</v>
      </c>
      <c r="T37" s="30"/>
      <c r="U37" s="30"/>
      <c r="V37" s="30"/>
    </row>
    <row r="38" spans="1:22" x14ac:dyDescent="0.35">
      <c r="B38" s="30" t="s">
        <v>3</v>
      </c>
      <c r="C38" s="32">
        <v>337.30500000000001</v>
      </c>
      <c r="D38" s="32">
        <v>336.78199999999998</v>
      </c>
      <c r="E38" s="10">
        <v>0.72345918038076806</v>
      </c>
      <c r="F38" s="40">
        <v>14.0944</v>
      </c>
      <c r="G38" s="30"/>
      <c r="H38" s="30"/>
      <c r="I38" s="30"/>
      <c r="J38" s="30" t="s">
        <v>3</v>
      </c>
      <c r="K38" s="34">
        <f>C38/E38</f>
        <v>466.23915923282777</v>
      </c>
      <c r="L38" s="34">
        <f>D38/E38</f>
        <v>465.51624353256017</v>
      </c>
      <c r="M38" s="35">
        <f t="shared" si="2"/>
        <v>0.7229157002676061</v>
      </c>
      <c r="N38" s="30"/>
      <c r="O38" s="30"/>
      <c r="P38" s="30" t="s">
        <v>3</v>
      </c>
      <c r="Q38" s="29">
        <f t="shared" si="3"/>
        <v>23.931845271881031</v>
      </c>
      <c r="R38" s="29">
        <f t="shared" si="4"/>
        <v>23.894738335792937</v>
      </c>
      <c r="S38" s="36">
        <f t="shared" si="5"/>
        <v>3.7106936088093789E-2</v>
      </c>
      <c r="T38" s="30"/>
      <c r="U38" s="30"/>
      <c r="V38" s="30"/>
    </row>
    <row r="39" spans="1:22" x14ac:dyDescent="0.35">
      <c r="B39" s="30" t="s">
        <v>4</v>
      </c>
      <c r="C39" s="32">
        <v>343.05200000000002</v>
      </c>
      <c r="D39" s="32">
        <v>326.88400000000001</v>
      </c>
      <c r="E39" s="10">
        <v>0.73507583091319784</v>
      </c>
      <c r="F39" s="40">
        <v>14.26</v>
      </c>
      <c r="G39" s="30"/>
      <c r="H39" s="30"/>
      <c r="I39" s="30"/>
      <c r="J39" s="30" t="s">
        <v>4</v>
      </c>
      <c r="K39" s="34">
        <f>C39/E39</f>
        <v>466.68926602282704</v>
      </c>
      <c r="L39" s="34">
        <f>D39/E39</f>
        <v>444.69425636523266</v>
      </c>
      <c r="M39" s="35">
        <f t="shared" si="2"/>
        <v>21.99500965759438</v>
      </c>
      <c r="N39" s="30"/>
      <c r="O39" s="30"/>
      <c r="P39" s="30" t="s">
        <v>4</v>
      </c>
      <c r="Q39" s="29">
        <f t="shared" si="3"/>
        <v>24.05694249649369</v>
      </c>
      <c r="R39" s="29">
        <f t="shared" si="4"/>
        <v>22.923141654978963</v>
      </c>
      <c r="S39" s="36">
        <f t="shared" si="5"/>
        <v>1.1338008415147272</v>
      </c>
      <c r="T39" s="30"/>
      <c r="U39" s="30"/>
      <c r="V39" s="30"/>
    </row>
    <row r="40" spans="1:22" x14ac:dyDescent="0.35">
      <c r="A40" s="30">
        <v>2019</v>
      </c>
      <c r="B40" s="30" t="s">
        <v>1</v>
      </c>
      <c r="C40" s="32">
        <v>292.12299999999999</v>
      </c>
      <c r="D40" s="32">
        <v>296.31799999999998</v>
      </c>
      <c r="E40" s="10">
        <v>0.73894804775734102</v>
      </c>
      <c r="F40" s="40">
        <v>14.01</v>
      </c>
      <c r="G40" s="30"/>
      <c r="H40" s="30"/>
      <c r="I40" s="30">
        <v>2019</v>
      </c>
      <c r="J40" s="30" t="s">
        <v>1</v>
      </c>
      <c r="K40" s="34">
        <f t="shared" ref="K40:K66" si="6">+C40/E40</f>
        <v>395.32278471615723</v>
      </c>
      <c r="L40" s="34">
        <f t="shared" ref="L40:L66" si="7">+D40/E40</f>
        <v>400.99977379912667</v>
      </c>
      <c r="M40" s="35">
        <f t="shared" si="2"/>
        <v>-5.6769890829694418</v>
      </c>
      <c r="N40" s="30"/>
      <c r="O40" s="30">
        <v>2019</v>
      </c>
      <c r="P40" s="30" t="s">
        <v>1</v>
      </c>
      <c r="Q40" s="29">
        <f t="shared" si="3"/>
        <v>20.851034975017843</v>
      </c>
      <c r="R40" s="29">
        <f t="shared" si="4"/>
        <v>21.150463954318344</v>
      </c>
      <c r="S40" s="36">
        <f t="shared" si="5"/>
        <v>-0.29942897930050094</v>
      </c>
      <c r="T40" s="30"/>
      <c r="U40" s="30"/>
      <c r="V40" s="30"/>
    </row>
    <row r="41" spans="1:22" x14ac:dyDescent="0.35">
      <c r="A41" s="30"/>
      <c r="B41" s="30" t="s">
        <v>2</v>
      </c>
      <c r="C41" s="32">
        <f>+(103640+111785+109196)/1000</f>
        <v>324.62099999999998</v>
      </c>
      <c r="D41" s="32">
        <f>+(107165+110089+103655)/1000</f>
        <v>320.90899999999999</v>
      </c>
      <c r="E41" s="10">
        <v>0.75217812197483069</v>
      </c>
      <c r="F41" s="40">
        <v>14.386666666666665</v>
      </c>
      <c r="G41" s="5"/>
      <c r="H41" s="30"/>
      <c r="I41" s="30"/>
      <c r="J41" s="30" t="s">
        <v>2</v>
      </c>
      <c r="K41" s="34">
        <f t="shared" si="6"/>
        <v>431.57463706563698</v>
      </c>
      <c r="L41" s="34">
        <f t="shared" si="7"/>
        <v>426.63963577863569</v>
      </c>
      <c r="M41" s="35">
        <f t="shared" si="2"/>
        <v>4.9350012870012847</v>
      </c>
      <c r="N41" s="30"/>
      <c r="O41" s="30"/>
      <c r="P41" s="30" t="s">
        <v>2</v>
      </c>
      <c r="Q41" s="29">
        <f t="shared" si="3"/>
        <v>22.564017608897128</v>
      </c>
      <c r="R41" s="29">
        <f t="shared" si="4"/>
        <v>22.306000926784062</v>
      </c>
      <c r="S41" s="36">
        <f t="shared" si="5"/>
        <v>0.25801668211306605</v>
      </c>
      <c r="T41" s="30"/>
      <c r="U41" s="30"/>
      <c r="V41" s="30"/>
    </row>
    <row r="42" spans="1:22" x14ac:dyDescent="0.35">
      <c r="B42" s="30" t="s">
        <v>3</v>
      </c>
      <c r="C42" s="32">
        <f>+(112561+119746+110439)/1000</f>
        <v>342.74599999999998</v>
      </c>
      <c r="D42" s="32">
        <f>+(116286+115204+105275)/1000</f>
        <v>336.76499999999999</v>
      </c>
      <c r="E42" s="10">
        <v>0.754759599870926</v>
      </c>
      <c r="F42" s="40">
        <v>14.68</v>
      </c>
      <c r="G42" s="5"/>
      <c r="I42" s="41"/>
      <c r="J42" s="30" t="s">
        <v>3</v>
      </c>
      <c r="K42" s="34">
        <f t="shared" si="6"/>
        <v>454.11280632749043</v>
      </c>
      <c r="L42" s="34">
        <f t="shared" si="7"/>
        <v>446.18842881573329</v>
      </c>
      <c r="M42" s="35">
        <f t="shared" si="2"/>
        <v>7.9243775117571431</v>
      </c>
      <c r="P42" s="30" t="s">
        <v>3</v>
      </c>
      <c r="Q42" s="29">
        <f t="shared" si="3"/>
        <v>23.347820163487736</v>
      </c>
      <c r="R42" s="29">
        <f t="shared" si="4"/>
        <v>22.940395095367847</v>
      </c>
      <c r="S42" s="36">
        <f t="shared" si="5"/>
        <v>0.40742506811988832</v>
      </c>
    </row>
    <row r="43" spans="1:22" x14ac:dyDescent="0.35">
      <c r="B43" s="30" t="s">
        <v>4</v>
      </c>
      <c r="C43" s="32">
        <f>+(122843+116330+103313)/1000</f>
        <v>342.48599999999999</v>
      </c>
      <c r="D43" s="32">
        <f>+(120091+110686+88467)/1000</f>
        <v>319.24400000000003</v>
      </c>
      <c r="E43" s="10">
        <v>0.76218134882220079</v>
      </c>
      <c r="F43" s="40">
        <v>14.72</v>
      </c>
      <c r="G43" s="5"/>
      <c r="I43" s="41"/>
      <c r="J43" s="30" t="s">
        <v>4</v>
      </c>
      <c r="K43" s="34">
        <f t="shared" si="6"/>
        <v>449.34975190516508</v>
      </c>
      <c r="L43" s="34">
        <f t="shared" si="7"/>
        <v>418.85569686706179</v>
      </c>
      <c r="M43" s="35">
        <f t="shared" si="2"/>
        <v>30.494055038103284</v>
      </c>
      <c r="P43" s="30" t="s">
        <v>4</v>
      </c>
      <c r="Q43" s="29">
        <f t="shared" si="3"/>
        <v>23.266711956521739</v>
      </c>
      <c r="R43" s="29">
        <f t="shared" si="4"/>
        <v>21.687771739130437</v>
      </c>
      <c r="S43" s="36">
        <f t="shared" si="5"/>
        <v>1.5789402173913025</v>
      </c>
    </row>
    <row r="44" spans="1:22" x14ac:dyDescent="0.35">
      <c r="A44">
        <v>2020</v>
      </c>
      <c r="B44" s="30" t="s">
        <v>1</v>
      </c>
      <c r="C44" s="32">
        <v>328.13400000000001</v>
      </c>
      <c r="D44" s="32">
        <v>293.20499999999998</v>
      </c>
      <c r="E44" s="10">
        <v>0.77218457566957088</v>
      </c>
      <c r="F44" s="40">
        <v>15.34</v>
      </c>
      <c r="G44" s="5"/>
      <c r="I44">
        <v>2020</v>
      </c>
      <c r="J44" s="30" t="s">
        <v>1</v>
      </c>
      <c r="K44" s="34">
        <f t="shared" si="6"/>
        <v>424.94244295862933</v>
      </c>
      <c r="L44" s="34">
        <f t="shared" si="7"/>
        <v>379.7084391976598</v>
      </c>
      <c r="M44" s="35">
        <f t="shared" si="2"/>
        <v>45.234003760969529</v>
      </c>
      <c r="O44">
        <v>2020</v>
      </c>
      <c r="P44" s="30" t="s">
        <v>1</v>
      </c>
      <c r="Q44" s="29">
        <f t="shared" si="3"/>
        <v>21.390743155149934</v>
      </c>
      <c r="R44" s="29">
        <f t="shared" si="4"/>
        <v>19.113754889178619</v>
      </c>
      <c r="S44" s="36">
        <f t="shared" si="5"/>
        <v>2.2769882659713154</v>
      </c>
    </row>
    <row r="45" spans="1:22" x14ac:dyDescent="0.35">
      <c r="B45" s="30" t="s">
        <v>2</v>
      </c>
      <c r="C45" s="32">
        <v>272.976</v>
      </c>
      <c r="D45" s="32">
        <v>243.499</v>
      </c>
      <c r="E45" s="10">
        <v>0.77024846724749918</v>
      </c>
      <c r="F45" s="40">
        <v>17.95</v>
      </c>
      <c r="G45" s="5"/>
      <c r="J45" s="30" t="s">
        <v>2</v>
      </c>
      <c r="K45" s="34">
        <f t="shared" si="6"/>
        <v>354.3999262672811</v>
      </c>
      <c r="L45" s="34">
        <f t="shared" si="7"/>
        <v>316.13045705906995</v>
      </c>
      <c r="M45" s="35">
        <f t="shared" si="2"/>
        <v>38.269469208211149</v>
      </c>
      <c r="P45" s="30" t="s">
        <v>2</v>
      </c>
      <c r="Q45" s="29">
        <f t="shared" si="3"/>
        <v>15.20757660167131</v>
      </c>
      <c r="R45" s="29">
        <f t="shared" si="4"/>
        <v>13.565403899721449</v>
      </c>
      <c r="S45" s="36">
        <f t="shared" si="5"/>
        <v>1.6421727019498604</v>
      </c>
    </row>
    <row r="46" spans="1:22" x14ac:dyDescent="0.35">
      <c r="B46" s="30" t="s">
        <v>3</v>
      </c>
      <c r="C46" s="32">
        <v>387.74200000000002</v>
      </c>
      <c r="D46" s="32">
        <v>278.5</v>
      </c>
      <c r="E46" s="10">
        <v>0.77315262988060673</v>
      </c>
      <c r="F46" s="40">
        <v>16.91</v>
      </c>
      <c r="J46" s="30" t="s">
        <v>3</v>
      </c>
      <c r="K46" s="34">
        <f t="shared" si="6"/>
        <v>501.50770367278795</v>
      </c>
      <c r="L46" s="34">
        <f t="shared" si="7"/>
        <v>360.21348080133549</v>
      </c>
      <c r="M46" s="35">
        <f t="shared" si="2"/>
        <v>141.29422287145246</v>
      </c>
      <c r="P46" s="30" t="s">
        <v>3</v>
      </c>
      <c r="Q46" s="29">
        <f t="shared" si="3"/>
        <v>22.929745712596098</v>
      </c>
      <c r="R46" s="29">
        <f t="shared" si="4"/>
        <v>16.469544648137198</v>
      </c>
      <c r="S46" s="36">
        <f t="shared" si="5"/>
        <v>6.4602010644589001</v>
      </c>
    </row>
    <row r="47" spans="1:22" x14ac:dyDescent="0.35">
      <c r="B47" s="30" t="s">
        <v>4</v>
      </c>
      <c r="C47" s="32">
        <v>412.05200000000002</v>
      </c>
      <c r="D47" s="32">
        <v>308.78199999999998</v>
      </c>
      <c r="E47" s="10">
        <v>0.78638270409809619</v>
      </c>
      <c r="F47" s="40">
        <v>15.66</v>
      </c>
      <c r="J47" s="30" t="s">
        <v>4</v>
      </c>
      <c r="K47" s="34">
        <f t="shared" si="6"/>
        <v>523.98405744768161</v>
      </c>
      <c r="L47" s="34">
        <f t="shared" si="7"/>
        <v>392.66123020106687</v>
      </c>
      <c r="M47" s="35">
        <f t="shared" si="2"/>
        <v>131.32282724661474</v>
      </c>
      <c r="P47" s="30" t="s">
        <v>4</v>
      </c>
      <c r="Q47" s="29">
        <f t="shared" si="3"/>
        <v>26.312388250319287</v>
      </c>
      <c r="R47" s="29">
        <f t="shared" si="4"/>
        <v>19.71787994891443</v>
      </c>
      <c r="S47" s="36">
        <f t="shared" si="5"/>
        <v>6.5945083014048578</v>
      </c>
    </row>
    <row r="48" spans="1:22" x14ac:dyDescent="0.35">
      <c r="A48">
        <v>2021</v>
      </c>
      <c r="B48" s="30" t="s">
        <v>1</v>
      </c>
      <c r="C48" s="32">
        <v>408.71699999999998</v>
      </c>
      <c r="D48" s="32">
        <v>312.49900000000002</v>
      </c>
      <c r="E48" s="10">
        <v>0.79606324620845437</v>
      </c>
      <c r="F48" s="40">
        <v>14.96</v>
      </c>
      <c r="I48">
        <v>2021</v>
      </c>
      <c r="J48" s="30" t="s">
        <v>1</v>
      </c>
      <c r="K48" s="34">
        <f t="shared" si="6"/>
        <v>513.4227738143494</v>
      </c>
      <c r="L48" s="34">
        <f t="shared" si="7"/>
        <v>392.55549290636401</v>
      </c>
      <c r="M48" s="35">
        <f t="shared" si="2"/>
        <v>120.86728090798539</v>
      </c>
      <c r="O48">
        <v>2021</v>
      </c>
      <c r="P48" s="30" t="s">
        <v>1</v>
      </c>
      <c r="Q48" s="29">
        <f t="shared" si="3"/>
        <v>27.3206550802139</v>
      </c>
      <c r="R48" s="29">
        <f t="shared" si="4"/>
        <v>20.888970588235296</v>
      </c>
      <c r="S48" s="36">
        <f t="shared" si="5"/>
        <v>6.4316844919786043</v>
      </c>
    </row>
    <row r="49" spans="1:19" x14ac:dyDescent="0.35">
      <c r="B49" s="30" t="s">
        <v>2</v>
      </c>
      <c r="C49" s="32">
        <v>487.71699999999998</v>
      </c>
      <c r="D49" s="32">
        <v>327.60599999999999</v>
      </c>
      <c r="E49" s="10">
        <v>0.80735721200387212</v>
      </c>
      <c r="F49" s="40">
        <v>14.14</v>
      </c>
      <c r="J49" s="30" t="s">
        <v>2</v>
      </c>
      <c r="K49" s="42">
        <f t="shared" si="6"/>
        <v>604.09072062350128</v>
      </c>
      <c r="L49" s="42">
        <f t="shared" si="7"/>
        <v>405.7757769784173</v>
      </c>
      <c r="M49" s="43">
        <f t="shared" si="2"/>
        <v>198.31494364508399</v>
      </c>
      <c r="P49" s="30" t="s">
        <v>2</v>
      </c>
      <c r="Q49" s="29">
        <f t="shared" si="3"/>
        <v>34.492008486562938</v>
      </c>
      <c r="R49" s="29">
        <f t="shared" si="4"/>
        <v>23.168741159830269</v>
      </c>
      <c r="S49" s="36">
        <f t="shared" si="5"/>
        <v>11.323267326732669</v>
      </c>
    </row>
    <row r="50" spans="1:19" x14ac:dyDescent="0.35">
      <c r="B50" s="30" t="s">
        <v>3</v>
      </c>
      <c r="C50" s="32">
        <v>460.47699999999998</v>
      </c>
      <c r="D50" s="32">
        <v>358.96</v>
      </c>
      <c r="E50" s="10">
        <v>0.81122942884801552</v>
      </c>
      <c r="F50" s="40">
        <v>14.632199999999999</v>
      </c>
      <c r="J50" s="30" t="s">
        <v>3</v>
      </c>
      <c r="K50" s="42">
        <f t="shared" si="6"/>
        <v>567.62856921241041</v>
      </c>
      <c r="L50" s="42">
        <f t="shared" si="7"/>
        <v>442.48887828162287</v>
      </c>
      <c r="M50" s="35">
        <f t="shared" si="2"/>
        <v>125.13969093078754</v>
      </c>
      <c r="P50" s="30" t="s">
        <v>3</v>
      </c>
      <c r="Q50" s="29">
        <f t="shared" si="3"/>
        <v>31.470113858476509</v>
      </c>
      <c r="R50" s="29">
        <f t="shared" si="4"/>
        <v>24.532196115416685</v>
      </c>
      <c r="S50" s="36">
        <f t="shared" si="5"/>
        <v>6.937917743059824</v>
      </c>
    </row>
    <row r="51" spans="1:19" x14ac:dyDescent="0.35">
      <c r="B51" s="30" t="s">
        <v>4</v>
      </c>
      <c r="C51" s="32">
        <v>474.92204128499998</v>
      </c>
      <c r="D51" s="32">
        <v>381.26128601200003</v>
      </c>
      <c r="E51" s="10">
        <v>0.82929977412068412</v>
      </c>
      <c r="F51" s="40">
        <v>15.41</v>
      </c>
      <c r="J51" s="30" t="s">
        <v>4</v>
      </c>
      <c r="K51" s="42">
        <f t="shared" si="6"/>
        <v>572.67836807090077</v>
      </c>
      <c r="L51" s="42">
        <f t="shared" si="7"/>
        <v>459.73880363859456</v>
      </c>
      <c r="M51" s="35">
        <f t="shared" si="2"/>
        <v>112.93956443230621</v>
      </c>
      <c r="P51" s="30" t="s">
        <v>4</v>
      </c>
      <c r="Q51" s="29">
        <f t="shared" si="3"/>
        <v>30.819081199545749</v>
      </c>
      <c r="R51" s="29">
        <f t="shared" si="4"/>
        <v>24.741160675665153</v>
      </c>
      <c r="S51" s="36">
        <f t="shared" si="5"/>
        <v>6.0779205238805964</v>
      </c>
    </row>
    <row r="52" spans="1:19" x14ac:dyDescent="0.35">
      <c r="A52">
        <v>2022</v>
      </c>
      <c r="B52" s="30" t="s">
        <v>1</v>
      </c>
      <c r="C52" s="32">
        <v>458.402445962</v>
      </c>
      <c r="D52" s="32">
        <v>396.97819123400001</v>
      </c>
      <c r="E52" s="10">
        <v>0.84156179412713783</v>
      </c>
      <c r="F52" s="40">
        <v>15.2317</v>
      </c>
      <c r="I52">
        <v>2022</v>
      </c>
      <c r="J52" s="30" t="s">
        <v>1</v>
      </c>
      <c r="K52" s="42">
        <f t="shared" si="6"/>
        <v>544.704440197944</v>
      </c>
      <c r="L52" s="42">
        <f t="shared" si="7"/>
        <v>471.71603321862193</v>
      </c>
      <c r="M52" s="35">
        <f t="shared" si="2"/>
        <v>72.988406979322065</v>
      </c>
      <c r="O52">
        <v>2022</v>
      </c>
      <c r="P52" s="30" t="s">
        <v>1</v>
      </c>
      <c r="Q52" s="29">
        <f t="shared" si="3"/>
        <v>30.095291133753946</v>
      </c>
      <c r="R52" s="29">
        <f t="shared" si="4"/>
        <v>26.062631960582209</v>
      </c>
      <c r="S52" s="36">
        <f t="shared" si="5"/>
        <v>4.0326591731717372</v>
      </c>
    </row>
    <row r="53" spans="1:19" x14ac:dyDescent="0.35">
      <c r="B53" s="30" t="s">
        <v>2</v>
      </c>
      <c r="C53" s="32">
        <v>518.66164887100001</v>
      </c>
      <c r="D53" s="32">
        <v>447.57358449600002</v>
      </c>
      <c r="E53" s="10">
        <v>0.86092287834785419</v>
      </c>
      <c r="F53" s="40">
        <v>15.554905291005291</v>
      </c>
      <c r="J53" s="30" t="s">
        <v>2</v>
      </c>
      <c r="K53" s="42">
        <f t="shared" si="6"/>
        <v>602.44844447197488</v>
      </c>
      <c r="L53" s="42">
        <f t="shared" si="7"/>
        <v>519.87651362560121</v>
      </c>
      <c r="M53" s="35">
        <f t="shared" si="2"/>
        <v>82.571930846373675</v>
      </c>
      <c r="P53" s="30" t="s">
        <v>2</v>
      </c>
      <c r="Q53" s="29">
        <f t="shared" si="3"/>
        <v>33.343928437219027</v>
      </c>
      <c r="R53" s="29">
        <f t="shared" si="4"/>
        <v>28.773790397477502</v>
      </c>
      <c r="S53" s="36">
        <f t="shared" si="5"/>
        <v>4.5701380397415257</v>
      </c>
    </row>
    <row r="54" spans="1:19" x14ac:dyDescent="0.35">
      <c r="B54" s="30" t="s">
        <v>3</v>
      </c>
      <c r="C54" s="32">
        <v>542.95641304699996</v>
      </c>
      <c r="D54" s="32">
        <v>492.24173810399998</v>
      </c>
      <c r="E54" s="10">
        <v>0.87028073572120035</v>
      </c>
      <c r="F54" s="40">
        <v>17.030725829725831</v>
      </c>
      <c r="J54" s="30" t="s">
        <v>3</v>
      </c>
      <c r="K54" s="42">
        <f t="shared" si="6"/>
        <v>623.88651243331583</v>
      </c>
      <c r="L54" s="42">
        <f t="shared" si="7"/>
        <v>565.61258672016902</v>
      </c>
      <c r="M54" s="35">
        <f t="shared" si="2"/>
        <v>58.273925713146809</v>
      </c>
      <c r="P54" s="30" t="s">
        <v>3</v>
      </c>
      <c r="Q54" s="29">
        <f t="shared" si="3"/>
        <v>31.880990773705662</v>
      </c>
      <c r="R54" s="29">
        <f t="shared" si="4"/>
        <v>28.903156743022052</v>
      </c>
      <c r="S54" s="36">
        <f t="shared" si="5"/>
        <v>2.97783403068361</v>
      </c>
    </row>
    <row r="55" spans="1:19" x14ac:dyDescent="0.35">
      <c r="B55" s="30" t="s">
        <v>4</v>
      </c>
      <c r="C55" s="32">
        <v>494.80158773400001</v>
      </c>
      <c r="D55" s="32">
        <v>487.38166213099998</v>
      </c>
      <c r="E55" s="10">
        <v>0.89060987415295256</v>
      </c>
      <c r="F55" s="40">
        <v>17.63</v>
      </c>
      <c r="J55" s="30" t="s">
        <v>4</v>
      </c>
      <c r="K55" s="42">
        <f t="shared" si="6"/>
        <v>555.57613057524134</v>
      </c>
      <c r="L55" s="42">
        <f t="shared" si="7"/>
        <v>547.2448445449163</v>
      </c>
      <c r="M55" s="35">
        <f t="shared" si="2"/>
        <v>8.3312860303250318</v>
      </c>
      <c r="P55" s="30" t="s">
        <v>4</v>
      </c>
      <c r="Q55" s="29">
        <f t="shared" si="3"/>
        <v>28.065886995689169</v>
      </c>
      <c r="R55" s="29">
        <f t="shared" si="4"/>
        <v>27.645017704537722</v>
      </c>
      <c r="S55" s="36">
        <f t="shared" si="5"/>
        <v>0.42086929115144756</v>
      </c>
    </row>
    <row r="56" spans="1:19" x14ac:dyDescent="0.35">
      <c r="A56">
        <v>2023</v>
      </c>
      <c r="B56" s="30" t="s">
        <v>1</v>
      </c>
      <c r="C56" s="32">
        <v>483.00147962900002</v>
      </c>
      <c r="D56" s="32">
        <v>488.11064542999998</v>
      </c>
      <c r="E56" s="10">
        <v>0.90029041626331074</v>
      </c>
      <c r="F56" s="40">
        <v>17.751849083694083</v>
      </c>
      <c r="I56">
        <v>2023</v>
      </c>
      <c r="J56" s="30" t="s">
        <v>1</v>
      </c>
      <c r="K56" s="44">
        <f t="shared" si="6"/>
        <v>536.49519188898603</v>
      </c>
      <c r="L56" s="44">
        <f t="shared" si="7"/>
        <v>542.17021153676342</v>
      </c>
      <c r="M56" s="35">
        <f t="shared" si="2"/>
        <v>-5.6750196477773898</v>
      </c>
      <c r="O56">
        <v>2023</v>
      </c>
      <c r="P56" s="30" t="s">
        <v>1</v>
      </c>
      <c r="Q56" s="29">
        <f t="shared" si="3"/>
        <v>27.208516552377624</v>
      </c>
      <c r="R56" s="29">
        <f t="shared" si="4"/>
        <v>27.496326896917619</v>
      </c>
      <c r="S56" s="36">
        <f t="shared" si="5"/>
        <v>-0.2878103445399951</v>
      </c>
    </row>
    <row r="57" spans="1:19" x14ac:dyDescent="0.35">
      <c r="B57" s="30" t="s">
        <v>2</v>
      </c>
      <c r="C57" s="32">
        <v>513.74900000000002</v>
      </c>
      <c r="D57" s="32">
        <v>504.95400000000001</v>
      </c>
      <c r="E57" s="10">
        <v>0.91384317521781244</v>
      </c>
      <c r="F57" s="40">
        <v>18.670020359052714</v>
      </c>
      <c r="J57" s="30" t="s">
        <v>2</v>
      </c>
      <c r="K57" s="44">
        <f t="shared" si="6"/>
        <v>562.18508156779649</v>
      </c>
      <c r="L57" s="44">
        <f t="shared" si="7"/>
        <v>552.56089194915239</v>
      </c>
      <c r="M57" s="35">
        <f t="shared" si="2"/>
        <v>9.6241896186440954</v>
      </c>
      <c r="P57" s="30" t="s">
        <v>2</v>
      </c>
      <c r="Q57" s="29">
        <f t="shared" si="3"/>
        <v>27.517324037137087</v>
      </c>
      <c r="R57" s="29">
        <f t="shared" si="4"/>
        <v>27.046247957365406</v>
      </c>
      <c r="S57" s="36">
        <f t="shared" si="5"/>
        <v>0.47107607977168087</v>
      </c>
    </row>
    <row r="58" spans="1:19" x14ac:dyDescent="0.35">
      <c r="B58" s="30" t="s">
        <v>3</v>
      </c>
      <c r="C58" s="32">
        <v>528.60599999999999</v>
      </c>
      <c r="D58" s="32">
        <v>487.44200000000001</v>
      </c>
      <c r="E58" s="10">
        <v>0.91771539206195551</v>
      </c>
      <c r="F58" s="40">
        <v>18.643814797979797</v>
      </c>
      <c r="J58" s="30" t="s">
        <v>3</v>
      </c>
      <c r="K58" s="44">
        <f t="shared" si="6"/>
        <v>576.00210759493666</v>
      </c>
      <c r="L58" s="44">
        <f t="shared" si="7"/>
        <v>531.14724261603374</v>
      </c>
      <c r="M58" s="35">
        <f t="shared" si="2"/>
        <v>44.854864978902924</v>
      </c>
      <c r="P58" s="30" t="s">
        <v>3</v>
      </c>
      <c r="Q58" s="29">
        <f t="shared" si="3"/>
        <v>28.35288838297614</v>
      </c>
      <c r="R58" s="29">
        <f t="shared" si="4"/>
        <v>26.144971148974196</v>
      </c>
      <c r="S58" s="36">
        <f t="shared" si="5"/>
        <v>2.2079172340019433</v>
      </c>
    </row>
    <row r="59" spans="1:19" x14ac:dyDescent="0.35">
      <c r="B59" s="30" t="s">
        <v>4</v>
      </c>
      <c r="C59" s="32">
        <v>519.45100000000002</v>
      </c>
      <c r="D59" s="32">
        <v>497.70499999999998</v>
      </c>
      <c r="E59" s="10">
        <v>0.94030332365279112</v>
      </c>
      <c r="F59" s="40">
        <v>18.755894949494948</v>
      </c>
      <c r="J59" s="30" t="s">
        <v>4</v>
      </c>
      <c r="K59" s="44">
        <f t="shared" si="6"/>
        <v>552.4291863417983</v>
      </c>
      <c r="L59" s="44">
        <f t="shared" si="7"/>
        <v>529.30260638297875</v>
      </c>
      <c r="M59" s="35">
        <f t="shared" si="2"/>
        <v>23.126579958819548</v>
      </c>
      <c r="P59" s="30" t="s">
        <v>4</v>
      </c>
      <c r="Q59" s="29">
        <f t="shared" si="3"/>
        <v>27.695345991153978</v>
      </c>
      <c r="R59" s="29">
        <f t="shared" si="4"/>
        <v>26.535923843687449</v>
      </c>
      <c r="S59" s="36">
        <f t="shared" si="5"/>
        <v>1.1594221474665289</v>
      </c>
    </row>
    <row r="60" spans="1:19" x14ac:dyDescent="0.35">
      <c r="A60">
        <v>2024</v>
      </c>
      <c r="B60" s="30" t="s">
        <v>1</v>
      </c>
      <c r="C60" s="32">
        <v>469.29595259299998</v>
      </c>
      <c r="D60" s="32">
        <v>458.37652736299998</v>
      </c>
      <c r="E60" s="10">
        <v>0.9493384962891257</v>
      </c>
      <c r="F60" s="40">
        <v>18.886521113389534</v>
      </c>
      <c r="I60">
        <v>2024</v>
      </c>
      <c r="J60" s="30" t="s">
        <v>1</v>
      </c>
      <c r="K60" s="44">
        <f t="shared" si="6"/>
        <v>494.33995822083841</v>
      </c>
      <c r="L60" s="44">
        <f t="shared" si="7"/>
        <v>482.83781723247336</v>
      </c>
      <c r="M60" s="35">
        <f t="shared" si="2"/>
        <v>11.502140988365056</v>
      </c>
      <c r="O60">
        <v>2024</v>
      </c>
      <c r="P60" s="30" t="s">
        <v>1</v>
      </c>
      <c r="Q60" s="29">
        <f t="shared" si="3"/>
        <v>24.848194634441928</v>
      </c>
      <c r="R60" s="29">
        <f t="shared" si="4"/>
        <v>24.270034942434979</v>
      </c>
      <c r="S60" s="36">
        <f t="shared" si="5"/>
        <v>0.57815969200694894</v>
      </c>
    </row>
    <row r="61" spans="1:19" x14ac:dyDescent="0.35">
      <c r="B61" s="30" t="s">
        <v>2</v>
      </c>
      <c r="C61" s="32">
        <v>518.739023546</v>
      </c>
      <c r="D61" s="32">
        <v>464.86020924000002</v>
      </c>
      <c r="E61" s="10">
        <v>0.96095514682155525</v>
      </c>
      <c r="F61" s="40">
        <v>18.573814118629912</v>
      </c>
      <c r="J61" s="30" t="s">
        <v>2</v>
      </c>
      <c r="K61" s="44">
        <f t="shared" si="6"/>
        <v>539.81606244763407</v>
      </c>
      <c r="L61" s="44">
        <f t="shared" si="7"/>
        <v>483.7480820801747</v>
      </c>
      <c r="M61" s="35">
        <f t="shared" si="2"/>
        <v>56.06798036745937</v>
      </c>
      <c r="P61" s="30" t="s">
        <v>2</v>
      </c>
      <c r="Q61" s="29">
        <f t="shared" si="3"/>
        <v>27.928513779283183</v>
      </c>
      <c r="R61" s="29">
        <f t="shared" si="4"/>
        <v>25.027719469515731</v>
      </c>
      <c r="S61" s="36">
        <f t="shared" si="5"/>
        <v>2.900794309767452</v>
      </c>
    </row>
    <row r="62" spans="1:19" x14ac:dyDescent="0.35">
      <c r="B62" s="30" t="s">
        <v>3</v>
      </c>
      <c r="C62" s="32">
        <v>509.98336423299997</v>
      </c>
      <c r="D62" s="32">
        <v>474.96308049700002</v>
      </c>
      <c r="E62" s="10">
        <v>0.96321393998063898</v>
      </c>
      <c r="F62" s="40">
        <v>17.972591273291926</v>
      </c>
      <c r="J62" s="30" t="s">
        <v>3</v>
      </c>
      <c r="K62" s="44">
        <f t="shared" si="6"/>
        <v>529.46011583184816</v>
      </c>
      <c r="L62" s="44">
        <f t="shared" si="7"/>
        <v>493.10237402351856</v>
      </c>
      <c r="M62" s="35">
        <f t="shared" si="2"/>
        <v>36.357741808329592</v>
      </c>
      <c r="P62" s="30" t="s">
        <v>3</v>
      </c>
      <c r="Q62" s="29">
        <f t="shared" si="3"/>
        <v>28.375616875617599</v>
      </c>
      <c r="R62" s="29">
        <f t="shared" si="4"/>
        <v>26.427078503855835</v>
      </c>
      <c r="S62" s="36">
        <f t="shared" si="5"/>
        <v>1.9485383717617637</v>
      </c>
    </row>
    <row r="63" spans="1:19" x14ac:dyDescent="0.35">
      <c r="B63" s="30" t="s">
        <v>4</v>
      </c>
      <c r="C63" s="32">
        <v>519.096014341</v>
      </c>
      <c r="D63" s="32">
        <v>455.47547698400001</v>
      </c>
      <c r="E63" s="10">
        <v>0.96740884156179419</v>
      </c>
      <c r="F63" s="40">
        <v>17.893059896117105</v>
      </c>
      <c r="J63" s="30" t="s">
        <v>4</v>
      </c>
      <c r="K63" s="44">
        <f t="shared" si="6"/>
        <v>536.58390541786491</v>
      </c>
      <c r="L63" s="44">
        <f t="shared" si="7"/>
        <v>470.82004775630952</v>
      </c>
      <c r="M63" s="35">
        <f t="shared" si="2"/>
        <v>65.763857661555392</v>
      </c>
      <c r="P63" s="30" t="s">
        <v>4</v>
      </c>
      <c r="Q63" s="29">
        <f t="shared" si="3"/>
        <v>29.011025355906106</v>
      </c>
      <c r="R63" s="29">
        <f t="shared" si="4"/>
        <v>25.45542683187691</v>
      </c>
      <c r="S63" s="36">
        <f t="shared" si="5"/>
        <v>3.5555985240291967</v>
      </c>
    </row>
    <row r="64" spans="1:19" x14ac:dyDescent="0.35">
      <c r="A64">
        <v>2025</v>
      </c>
      <c r="B64" s="30" t="s">
        <v>1</v>
      </c>
      <c r="C64" s="32">
        <v>484.23713989599997</v>
      </c>
      <c r="D64" s="32">
        <v>456.32289827199997</v>
      </c>
      <c r="E64" s="10">
        <v>0.97805743788318822</v>
      </c>
      <c r="F64" s="40">
        <v>18.502465151515153</v>
      </c>
      <c r="I64">
        <v>2025</v>
      </c>
      <c r="J64" s="30" t="s">
        <v>1</v>
      </c>
      <c r="K64" s="44">
        <f t="shared" si="6"/>
        <v>495.10092264523382</v>
      </c>
      <c r="L64" s="44">
        <f t="shared" si="7"/>
        <v>466.56042947704645</v>
      </c>
      <c r="M64" s="35">
        <f t="shared" si="2"/>
        <v>28.540493168187368</v>
      </c>
      <c r="N64" s="45"/>
      <c r="O64">
        <v>2025</v>
      </c>
      <c r="P64" s="30" t="s">
        <v>1</v>
      </c>
      <c r="Q64" s="29">
        <f t="shared" si="3"/>
        <v>26.171493145946886</v>
      </c>
      <c r="R64" s="29">
        <f t="shared" si="4"/>
        <v>24.662816253683474</v>
      </c>
      <c r="S64" s="36">
        <f t="shared" si="5"/>
        <v>1.5086768922634128</v>
      </c>
    </row>
    <row r="65" spans="1:19" x14ac:dyDescent="0.35">
      <c r="B65" s="30" t="s">
        <v>2</v>
      </c>
      <c r="C65" s="32">
        <v>509.93862500300003</v>
      </c>
      <c r="D65" s="32">
        <v>454.87113011700001</v>
      </c>
      <c r="E65" s="46">
        <v>0.98870603420458203</v>
      </c>
      <c r="F65" s="40">
        <f>(18.92+18.1+17.84)/3</f>
        <v>18.286666666666665</v>
      </c>
      <c r="G65" s="47"/>
      <c r="H65" s="47"/>
      <c r="J65" s="30" t="s">
        <v>2</v>
      </c>
      <c r="K65" s="44">
        <f t="shared" si="6"/>
        <v>515.76364193351742</v>
      </c>
      <c r="L65" s="44">
        <f t="shared" si="7"/>
        <v>460.06711234744881</v>
      </c>
      <c r="M65" s="35">
        <f t="shared" si="2"/>
        <v>55.696529586068607</v>
      </c>
      <c r="N65" s="35"/>
      <c r="P65" s="30" t="s">
        <v>2</v>
      </c>
      <c r="Q65" s="29">
        <f t="shared" si="3"/>
        <v>27.885816168592786</v>
      </c>
      <c r="R65" s="29">
        <f t="shared" si="4"/>
        <v>24.874469382993077</v>
      </c>
      <c r="S65" s="36">
        <f t="shared" si="5"/>
        <v>3.0113467855997094</v>
      </c>
    </row>
    <row r="66" spans="1:19" x14ac:dyDescent="0.35">
      <c r="B66" s="30" t="s">
        <v>3</v>
      </c>
      <c r="C66" s="32">
        <v>540.45356160400001</v>
      </c>
      <c r="D66" s="32">
        <v>496.76403285599997</v>
      </c>
      <c r="E66" s="46">
        <v>1</v>
      </c>
      <c r="F66" s="40">
        <v>17.651280883367836</v>
      </c>
      <c r="G66" s="47"/>
      <c r="H66" s="47"/>
      <c r="J66" s="30" t="s">
        <v>3</v>
      </c>
      <c r="K66" s="44">
        <f t="shared" si="6"/>
        <v>540.45356160400001</v>
      </c>
      <c r="L66" s="44">
        <f t="shared" si="7"/>
        <v>496.76403285599997</v>
      </c>
      <c r="M66" s="35">
        <f t="shared" si="2"/>
        <v>43.689528748000043</v>
      </c>
      <c r="N66" s="46"/>
      <c r="P66" s="30" t="s">
        <v>3</v>
      </c>
      <c r="Q66" s="29">
        <f t="shared" si="3"/>
        <v>30.618376375917844</v>
      </c>
      <c r="R66" s="29">
        <f t="shared" si="4"/>
        <v>28.143228592780638</v>
      </c>
      <c r="S66" s="36">
        <f t="shared" si="5"/>
        <v>2.4751477831372064</v>
      </c>
    </row>
    <row r="67" spans="1:19" x14ac:dyDescent="0.35">
      <c r="B67" s="30" t="s">
        <v>4</v>
      </c>
      <c r="C67" s="42"/>
      <c r="D67" s="42"/>
      <c r="E67" s="46"/>
      <c r="G67" s="46"/>
      <c r="H67" s="46"/>
      <c r="J67" s="30" t="s">
        <v>4</v>
      </c>
      <c r="K67" s="10"/>
      <c r="L67" s="10"/>
      <c r="N67" s="46"/>
      <c r="P67" s="30" t="s">
        <v>4</v>
      </c>
    </row>
    <row r="68" spans="1:19" x14ac:dyDescent="0.35">
      <c r="K68" s="10"/>
      <c r="L68" s="10"/>
      <c r="N68" s="14"/>
    </row>
    <row r="69" spans="1:19" x14ac:dyDescent="0.35">
      <c r="K69" s="47"/>
      <c r="L69" s="47"/>
      <c r="M69" s="47"/>
    </row>
    <row r="70" spans="1:19" x14ac:dyDescent="0.35">
      <c r="M70" s="48"/>
    </row>
    <row r="71" spans="1:19" x14ac:dyDescent="0.35">
      <c r="J71" s="50" t="s">
        <v>104</v>
      </c>
      <c r="K71" s="5">
        <f>K66-K62</f>
        <v>10.993445772151858</v>
      </c>
      <c r="L71" s="117">
        <f>L66-L62</f>
        <v>3.6616588324814074</v>
      </c>
    </row>
    <row r="72" spans="1:19" x14ac:dyDescent="0.35">
      <c r="A72" s="30" t="s">
        <v>80</v>
      </c>
      <c r="J72" s="50" t="s">
        <v>105</v>
      </c>
      <c r="K72" s="10">
        <f>(K66-K62)/K62</f>
        <v>2.0763501241032628E-2</v>
      </c>
      <c r="L72" s="10">
        <f>(L66-L62)/L62</f>
        <v>7.4257578656613081E-3</v>
      </c>
    </row>
    <row r="73" spans="1:19" x14ac:dyDescent="0.35">
      <c r="J73" s="50" t="s">
        <v>106</v>
      </c>
      <c r="K73" s="5">
        <f>K66-K65</f>
        <v>24.689919670482595</v>
      </c>
      <c r="L73" s="117">
        <f>L66-L65</f>
        <v>36.696920508551159</v>
      </c>
    </row>
    <row r="74" spans="1:19" x14ac:dyDescent="0.35">
      <c r="J74" s="50" t="s">
        <v>107</v>
      </c>
      <c r="K74" s="10">
        <f>(K66-K65)/K65</f>
        <v>4.7870609060235304E-2</v>
      </c>
      <c r="L74" s="10">
        <f>(L66-L65)/L65</f>
        <v>7.9764276827588479E-2</v>
      </c>
    </row>
    <row r="75" spans="1:19" ht="43.5" x14ac:dyDescent="0.35">
      <c r="J75" s="85" t="s">
        <v>122</v>
      </c>
      <c r="K75" s="5">
        <f>K66-K42</f>
        <v>86.340755276509583</v>
      </c>
      <c r="L75" s="117">
        <f>L66-L42</f>
        <v>50.575604040266683</v>
      </c>
    </row>
    <row r="76" spans="1:19" ht="43.5" x14ac:dyDescent="0.35">
      <c r="J76" s="85" t="s">
        <v>123</v>
      </c>
      <c r="K76" s="10">
        <f>(K66-K42)/K42</f>
        <v>0.19013063290323423</v>
      </c>
      <c r="L76" s="10">
        <f>(L66-L42)/L42</f>
        <v>0.11335032639574204</v>
      </c>
    </row>
    <row r="95" spans="3:3" x14ac:dyDescent="0.35">
      <c r="C95" s="10"/>
    </row>
    <row r="96" spans="3:3" x14ac:dyDescent="0.35">
      <c r="C96" s="10"/>
    </row>
    <row r="97" spans="3:5" x14ac:dyDescent="0.35">
      <c r="C97" s="10"/>
    </row>
    <row r="98" spans="3:5" x14ac:dyDescent="0.35">
      <c r="C98" s="10"/>
    </row>
    <row r="99" spans="3:5" x14ac:dyDescent="0.35">
      <c r="C99" s="10"/>
    </row>
    <row r="100" spans="3:5" x14ac:dyDescent="0.35">
      <c r="C100" s="10"/>
    </row>
    <row r="101" spans="3:5" x14ac:dyDescent="0.35">
      <c r="C101" s="10"/>
    </row>
    <row r="102" spans="3:5" x14ac:dyDescent="0.35">
      <c r="C102" s="10"/>
    </row>
    <row r="103" spans="3:5" x14ac:dyDescent="0.35">
      <c r="C103" s="10"/>
    </row>
    <row r="104" spans="3:5" x14ac:dyDescent="0.35">
      <c r="C104" s="10"/>
    </row>
    <row r="105" spans="3:5" x14ac:dyDescent="0.35">
      <c r="C105" s="10"/>
    </row>
    <row r="106" spans="3:5" x14ac:dyDescent="0.35">
      <c r="C106" s="10"/>
    </row>
    <row r="107" spans="3:5" x14ac:dyDescent="0.35">
      <c r="C107" s="10"/>
    </row>
    <row r="108" spans="3:5" x14ac:dyDescent="0.35">
      <c r="C108" s="10"/>
    </row>
    <row r="109" spans="3:5" x14ac:dyDescent="0.35">
      <c r="C109" s="10"/>
    </row>
    <row r="110" spans="3:5" x14ac:dyDescent="0.35">
      <c r="C110" s="10"/>
    </row>
    <row r="111" spans="3:5" x14ac:dyDescent="0.35">
      <c r="C111" s="48"/>
      <c r="D111" s="48"/>
      <c r="E111" s="48"/>
    </row>
    <row r="112" spans="3:5" x14ac:dyDescent="0.35">
      <c r="C112" s="48"/>
      <c r="D112" s="48"/>
      <c r="E112" s="48"/>
    </row>
    <row r="113" spans="3:5" x14ac:dyDescent="0.35">
      <c r="C113" s="48"/>
      <c r="D113" s="48"/>
      <c r="E113" s="48"/>
    </row>
    <row r="114" spans="3:5" x14ac:dyDescent="0.35">
      <c r="C114" s="48"/>
      <c r="D114" s="48"/>
      <c r="E114" s="48"/>
    </row>
    <row r="115" spans="3:5" x14ac:dyDescent="0.35">
      <c r="C115" s="48"/>
      <c r="D115" s="48"/>
      <c r="E115" s="48"/>
    </row>
    <row r="116" spans="3:5" x14ac:dyDescent="0.35">
      <c r="C116" s="48"/>
      <c r="D116" s="48"/>
      <c r="E116" s="48"/>
    </row>
    <row r="117" spans="3:5" x14ac:dyDescent="0.35">
      <c r="C117" s="48"/>
      <c r="D117" s="48"/>
      <c r="E117" s="48"/>
    </row>
    <row r="118" spans="3:5" x14ac:dyDescent="0.35">
      <c r="C118" s="48"/>
      <c r="D118" s="48"/>
      <c r="E118" s="48"/>
    </row>
    <row r="119" spans="3:5" x14ac:dyDescent="0.35">
      <c r="C119" s="48"/>
      <c r="D119" s="48"/>
      <c r="E119" s="48"/>
    </row>
    <row r="120" spans="3:5" x14ac:dyDescent="0.35">
      <c r="C120" s="48"/>
      <c r="D120" s="48"/>
      <c r="E120" s="48"/>
    </row>
    <row r="121" spans="3:5" x14ac:dyDescent="0.35">
      <c r="C121" s="48"/>
      <c r="D121" s="48"/>
      <c r="E121" s="48"/>
    </row>
    <row r="122" spans="3:5" x14ac:dyDescent="0.35">
      <c r="C122" s="48"/>
      <c r="D122" s="48"/>
      <c r="E122" s="48"/>
    </row>
    <row r="123" spans="3:5" x14ac:dyDescent="0.35">
      <c r="C123" s="48"/>
      <c r="D123" s="48"/>
      <c r="E123" s="48"/>
    </row>
    <row r="124" spans="3:5" x14ac:dyDescent="0.35">
      <c r="C124" s="48"/>
      <c r="D124" s="48"/>
      <c r="E124" s="48"/>
    </row>
    <row r="125" spans="3:5" x14ac:dyDescent="0.35">
      <c r="C125" s="48"/>
      <c r="D125" s="48"/>
      <c r="E125" s="48"/>
    </row>
    <row r="126" spans="3:5" x14ac:dyDescent="0.35">
      <c r="C126" s="48"/>
      <c r="D126" s="48"/>
      <c r="E126" s="48"/>
    </row>
    <row r="127" spans="3:5" x14ac:dyDescent="0.35">
      <c r="C127" s="48"/>
      <c r="D127" s="48"/>
      <c r="E127" s="48"/>
    </row>
    <row r="128" spans="3:5" x14ac:dyDescent="0.35">
      <c r="C128" s="48"/>
      <c r="D128" s="48"/>
      <c r="E128" s="48"/>
    </row>
    <row r="129" spans="3:5" x14ac:dyDescent="0.35">
      <c r="C129" s="48"/>
      <c r="D129" s="48"/>
      <c r="E129" s="48"/>
    </row>
    <row r="130" spans="3:5" x14ac:dyDescent="0.35">
      <c r="C130" s="48"/>
      <c r="D130" s="48"/>
      <c r="E130" s="48"/>
    </row>
    <row r="131" spans="3:5" x14ac:dyDescent="0.35">
      <c r="C131" s="48"/>
      <c r="D131" s="48"/>
      <c r="E131" s="48"/>
    </row>
    <row r="132" spans="3:5" x14ac:dyDescent="0.35">
      <c r="C132" s="48"/>
      <c r="D132" s="48"/>
      <c r="E132" s="48"/>
    </row>
    <row r="133" spans="3:5" x14ac:dyDescent="0.35">
      <c r="C133" s="48"/>
      <c r="D133" s="48"/>
      <c r="E133" s="48"/>
    </row>
    <row r="134" spans="3:5" x14ac:dyDescent="0.35">
      <c r="C134" s="48"/>
      <c r="D134" s="48"/>
      <c r="E134" s="48"/>
    </row>
    <row r="135" spans="3:5" x14ac:dyDescent="0.35">
      <c r="C135" s="48"/>
      <c r="D135" s="48"/>
      <c r="E135" s="48"/>
    </row>
    <row r="136" spans="3:5" x14ac:dyDescent="0.35">
      <c r="C136" s="48"/>
      <c r="D136" s="48"/>
      <c r="E136" s="48"/>
    </row>
    <row r="137" spans="3:5" x14ac:dyDescent="0.35">
      <c r="C137" s="48"/>
      <c r="D137" s="48"/>
      <c r="E137" s="48"/>
    </row>
    <row r="138" spans="3:5" x14ac:dyDescent="0.35">
      <c r="C138" s="48"/>
      <c r="D138" s="48"/>
      <c r="E138" s="48"/>
    </row>
    <row r="139" spans="3:5" x14ac:dyDescent="0.35">
      <c r="C139" s="48"/>
      <c r="D139" s="48"/>
      <c r="E139" s="48"/>
    </row>
    <row r="140" spans="3:5" x14ac:dyDescent="0.35">
      <c r="C140" s="48"/>
      <c r="D140" s="48"/>
      <c r="E140" s="48"/>
    </row>
    <row r="141" spans="3:5" x14ac:dyDescent="0.35">
      <c r="C141" s="48"/>
      <c r="D141" s="48"/>
      <c r="E141" s="48"/>
    </row>
    <row r="142" spans="3:5" x14ac:dyDescent="0.35">
      <c r="C142" s="48"/>
      <c r="D142" s="48"/>
      <c r="E142" s="48"/>
    </row>
    <row r="143" spans="3:5" x14ac:dyDescent="0.35">
      <c r="C143" s="48"/>
      <c r="D143" s="48"/>
      <c r="E143" s="48"/>
    </row>
    <row r="144" spans="3:5" x14ac:dyDescent="0.35">
      <c r="C144" s="48"/>
      <c r="D144" s="48"/>
      <c r="E144" s="48"/>
    </row>
    <row r="145" spans="3:5" x14ac:dyDescent="0.35">
      <c r="C145" s="48"/>
      <c r="D145" s="48"/>
      <c r="E145" s="48"/>
    </row>
    <row r="146" spans="3:5" x14ac:dyDescent="0.35">
      <c r="C146" s="48"/>
      <c r="D146" s="48"/>
      <c r="E146" s="48"/>
    </row>
    <row r="147" spans="3:5" x14ac:dyDescent="0.35">
      <c r="C147" s="48"/>
      <c r="D147" s="48"/>
      <c r="E147" s="48"/>
    </row>
    <row r="148" spans="3:5" x14ac:dyDescent="0.35">
      <c r="C148" s="48"/>
      <c r="D148" s="48"/>
      <c r="E148" s="48"/>
    </row>
    <row r="149" spans="3:5" x14ac:dyDescent="0.35">
      <c r="C149" s="48"/>
      <c r="D149" s="48"/>
      <c r="E149" s="48"/>
    </row>
    <row r="150" spans="3:5" x14ac:dyDescent="0.35">
      <c r="C150" s="48"/>
      <c r="D150" s="48"/>
      <c r="E150" s="48"/>
    </row>
    <row r="151" spans="3:5" x14ac:dyDescent="0.35">
      <c r="C151" s="48"/>
      <c r="D151" s="48"/>
      <c r="E151" s="48"/>
    </row>
    <row r="152" spans="3:5" x14ac:dyDescent="0.35">
      <c r="C152" s="48"/>
      <c r="D152" s="48"/>
      <c r="E152" s="48"/>
    </row>
    <row r="153" spans="3:5" x14ac:dyDescent="0.35">
      <c r="C153" s="48"/>
      <c r="D153" s="48"/>
      <c r="E153" s="48"/>
    </row>
    <row r="154" spans="3:5" x14ac:dyDescent="0.35">
      <c r="C154" s="48"/>
      <c r="D154" s="48"/>
      <c r="E154" s="48"/>
    </row>
    <row r="155" spans="3:5" x14ac:dyDescent="0.35">
      <c r="C155" s="48"/>
      <c r="D155" s="48"/>
      <c r="E155" s="48"/>
    </row>
    <row r="156" spans="3:5" x14ac:dyDescent="0.35">
      <c r="C156" s="48"/>
      <c r="D156" s="48"/>
      <c r="E156" s="48"/>
    </row>
    <row r="157" spans="3:5" x14ac:dyDescent="0.35">
      <c r="C157" s="48"/>
      <c r="D157" s="48"/>
      <c r="E157" s="48"/>
    </row>
    <row r="158" spans="3:5" x14ac:dyDescent="0.35">
      <c r="C158" s="48"/>
      <c r="D158" s="48"/>
      <c r="E158" s="48"/>
    </row>
    <row r="159" spans="3:5" x14ac:dyDescent="0.35">
      <c r="C159" s="48"/>
      <c r="D159" s="48"/>
      <c r="E159" s="48"/>
    </row>
    <row r="160" spans="3:5" x14ac:dyDescent="0.35">
      <c r="C160" s="48"/>
      <c r="D160" s="48"/>
      <c r="E160" s="48"/>
    </row>
    <row r="161" spans="3:5" x14ac:dyDescent="0.35">
      <c r="C161" s="48"/>
      <c r="D161" s="48"/>
      <c r="E161" s="48"/>
    </row>
    <row r="162" spans="3:5" x14ac:dyDescent="0.35">
      <c r="C162" s="48"/>
      <c r="D162" s="48"/>
      <c r="E162" s="48"/>
    </row>
    <row r="163" spans="3:5" x14ac:dyDescent="0.35">
      <c r="C163" s="48"/>
      <c r="D163" s="48"/>
      <c r="E163" s="48"/>
    </row>
    <row r="164" spans="3:5" x14ac:dyDescent="0.35">
      <c r="C164" s="48"/>
      <c r="D164" s="48"/>
      <c r="E164" s="48"/>
    </row>
    <row r="165" spans="3:5" x14ac:dyDescent="0.35">
      <c r="C165" s="48"/>
      <c r="D165" s="48"/>
      <c r="E165" s="48"/>
    </row>
    <row r="166" spans="3:5" x14ac:dyDescent="0.35">
      <c r="C166" s="48"/>
      <c r="D166" s="48"/>
      <c r="E166" s="48"/>
    </row>
    <row r="167" spans="3:5" x14ac:dyDescent="0.35">
      <c r="C167" s="48"/>
      <c r="D167" s="48"/>
      <c r="E167" s="48"/>
    </row>
    <row r="168" spans="3:5" x14ac:dyDescent="0.35">
      <c r="C168" s="48"/>
      <c r="D168" s="48"/>
      <c r="E168" s="48"/>
    </row>
    <row r="169" spans="3:5" x14ac:dyDescent="0.35">
      <c r="C169" s="48"/>
      <c r="D169" s="48"/>
      <c r="E169" s="48"/>
    </row>
    <row r="170" spans="3:5" x14ac:dyDescent="0.35">
      <c r="C170" s="48"/>
      <c r="D170" s="48"/>
      <c r="E170" s="48"/>
    </row>
    <row r="171" spans="3:5" x14ac:dyDescent="0.35">
      <c r="C171" s="48"/>
      <c r="D171" s="48"/>
      <c r="E171" s="48"/>
    </row>
    <row r="172" spans="3:5" x14ac:dyDescent="0.35">
      <c r="C172" s="48"/>
      <c r="D172" s="48"/>
      <c r="E172" s="48"/>
    </row>
    <row r="173" spans="3:5" x14ac:dyDescent="0.35">
      <c r="C173" s="48"/>
      <c r="D173" s="48"/>
      <c r="E173" s="48"/>
    </row>
    <row r="174" spans="3:5" x14ac:dyDescent="0.35">
      <c r="C174" s="48"/>
      <c r="D174" s="48"/>
      <c r="E174" s="48"/>
    </row>
    <row r="175" spans="3:5" x14ac:dyDescent="0.35">
      <c r="C175" s="48"/>
      <c r="D175" s="48"/>
      <c r="E175" s="48"/>
    </row>
    <row r="176" spans="3:5" x14ac:dyDescent="0.35">
      <c r="C176" s="48"/>
      <c r="D176" s="48"/>
      <c r="E176" s="48"/>
    </row>
    <row r="177" spans="3:5" x14ac:dyDescent="0.35">
      <c r="C177" s="48"/>
      <c r="D177" s="48"/>
      <c r="E177" s="48"/>
    </row>
    <row r="178" spans="3:5" x14ac:dyDescent="0.35">
      <c r="C178" s="48"/>
      <c r="D178" s="48"/>
      <c r="E178" s="48"/>
    </row>
    <row r="179" spans="3:5" x14ac:dyDescent="0.35">
      <c r="C179" s="48"/>
      <c r="D179" s="48"/>
      <c r="E179" s="48"/>
    </row>
    <row r="180" spans="3:5" x14ac:dyDescent="0.35">
      <c r="C180" s="48"/>
      <c r="D180" s="48"/>
      <c r="E180" s="48"/>
    </row>
    <row r="181" spans="3:5" x14ac:dyDescent="0.35">
      <c r="C181" s="48"/>
      <c r="D181" s="48"/>
      <c r="E181" s="48"/>
    </row>
    <row r="182" spans="3:5" x14ac:dyDescent="0.35">
      <c r="C182" s="48"/>
      <c r="D182" s="48"/>
      <c r="E182" s="48"/>
    </row>
    <row r="183" spans="3:5" x14ac:dyDescent="0.35">
      <c r="C183" s="48"/>
      <c r="D183" s="48"/>
      <c r="E183" s="48"/>
    </row>
    <row r="184" spans="3:5" x14ac:dyDescent="0.35">
      <c r="C184" s="48"/>
      <c r="D184" s="48"/>
      <c r="E184" s="48"/>
    </row>
    <row r="185" spans="3:5" x14ac:dyDescent="0.35">
      <c r="C185" s="48"/>
      <c r="D185" s="48"/>
      <c r="E185" s="48"/>
    </row>
    <row r="186" spans="3:5" x14ac:dyDescent="0.35">
      <c r="C186" s="48"/>
      <c r="D186" s="48"/>
      <c r="E186" s="48"/>
    </row>
    <row r="187" spans="3:5" x14ac:dyDescent="0.35">
      <c r="C187" s="48"/>
      <c r="D187" s="48"/>
      <c r="E187" s="48"/>
    </row>
    <row r="188" spans="3:5" x14ac:dyDescent="0.35">
      <c r="C188" s="48"/>
      <c r="D188" s="48"/>
      <c r="E188" s="48"/>
    </row>
    <row r="189" spans="3:5" x14ac:dyDescent="0.35">
      <c r="C189" s="48"/>
      <c r="D189" s="48"/>
      <c r="E189" s="48"/>
    </row>
    <row r="190" spans="3:5" x14ac:dyDescent="0.35">
      <c r="C190" s="48"/>
      <c r="D190" s="48"/>
      <c r="E190" s="48"/>
    </row>
    <row r="191" spans="3:5" x14ac:dyDescent="0.35">
      <c r="C191" s="48"/>
      <c r="D191" s="48"/>
      <c r="E191" s="48"/>
    </row>
    <row r="192" spans="3:5" x14ac:dyDescent="0.35">
      <c r="C192" s="48"/>
      <c r="D192" s="48"/>
      <c r="E192" s="48"/>
    </row>
    <row r="193" spans="3:5" x14ac:dyDescent="0.35">
      <c r="C193" s="48"/>
      <c r="D193" s="48"/>
      <c r="E193" s="48"/>
    </row>
    <row r="194" spans="3:5" x14ac:dyDescent="0.35">
      <c r="C194" s="48"/>
      <c r="D194" s="48"/>
      <c r="E194" s="48"/>
    </row>
    <row r="195" spans="3:5" x14ac:dyDescent="0.35">
      <c r="C195" s="48"/>
      <c r="D195" s="48"/>
      <c r="E195" s="48"/>
    </row>
    <row r="196" spans="3:5" x14ac:dyDescent="0.35">
      <c r="C196" s="48"/>
      <c r="D196" s="48"/>
      <c r="E196" s="48"/>
    </row>
    <row r="197" spans="3:5" x14ac:dyDescent="0.35">
      <c r="C197" s="48"/>
      <c r="D197" s="48"/>
      <c r="E197" s="48"/>
    </row>
    <row r="198" spans="3:5" x14ac:dyDescent="0.35">
      <c r="C198" s="48"/>
      <c r="D198" s="48"/>
      <c r="E198" s="48"/>
    </row>
    <row r="199" spans="3:5" x14ac:dyDescent="0.35">
      <c r="C199" s="48"/>
      <c r="D199" s="48"/>
      <c r="E199" s="48"/>
    </row>
    <row r="200" spans="3:5" x14ac:dyDescent="0.35">
      <c r="C200" s="48"/>
      <c r="D200" s="48"/>
      <c r="E200" s="48"/>
    </row>
    <row r="201" spans="3:5" x14ac:dyDescent="0.35">
      <c r="C201" s="48"/>
      <c r="D201" s="48"/>
      <c r="E201" s="48"/>
    </row>
    <row r="202" spans="3:5" x14ac:dyDescent="0.35">
      <c r="C202" s="48"/>
      <c r="D202" s="48"/>
      <c r="E202" s="48"/>
    </row>
    <row r="203" spans="3:5" x14ac:dyDescent="0.35">
      <c r="C203" s="48"/>
      <c r="D203" s="48"/>
      <c r="E203" s="48"/>
    </row>
    <row r="204" spans="3:5" x14ac:dyDescent="0.35">
      <c r="C204" s="48"/>
      <c r="D204" s="48"/>
      <c r="E204" s="48"/>
    </row>
    <row r="205" spans="3:5" x14ac:dyDescent="0.35">
      <c r="C205" s="48"/>
      <c r="D205" s="48"/>
      <c r="E205" s="48"/>
    </row>
    <row r="206" spans="3:5" x14ac:dyDescent="0.35">
      <c r="C206" s="48"/>
      <c r="D206" s="48"/>
      <c r="E206" s="48"/>
    </row>
    <row r="207" spans="3:5" x14ac:dyDescent="0.35">
      <c r="C207" s="48"/>
      <c r="D207" s="48"/>
      <c r="E207" s="48"/>
    </row>
    <row r="208" spans="3:5" x14ac:dyDescent="0.35">
      <c r="C208" s="48"/>
      <c r="D208" s="48"/>
      <c r="E208" s="48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B735F-6807-47F0-B946-D09A8B173E19}">
  <dimension ref="A1:BD40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A21" sqref="A21"/>
    </sheetView>
  </sheetViews>
  <sheetFormatPr defaultColWidth="8.90625" defaultRowHeight="14.5" x14ac:dyDescent="0.35"/>
  <cols>
    <col min="2" max="2" width="19.54296875" bestFit="1" customWidth="1"/>
  </cols>
  <sheetData>
    <row r="1" spans="1:56" ht="26" x14ac:dyDescent="0.6">
      <c r="A1" s="1" t="s">
        <v>233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</row>
    <row r="2" spans="1:56" x14ac:dyDescent="0.35">
      <c r="A2" t="s">
        <v>234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</row>
    <row r="3" spans="1:56" ht="26" x14ac:dyDescent="0.6">
      <c r="A3" s="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</row>
    <row r="4" spans="1:56" x14ac:dyDescent="0.35">
      <c r="A4" s="50" t="s">
        <v>75</v>
      </c>
      <c r="B4" s="50"/>
      <c r="C4" s="41" t="s">
        <v>63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51"/>
      <c r="Q4" s="41"/>
      <c r="R4" s="41"/>
      <c r="S4" s="41"/>
      <c r="T4" s="41"/>
      <c r="U4" s="41" t="s">
        <v>174</v>
      </c>
      <c r="V4" s="41"/>
      <c r="W4" s="41"/>
      <c r="X4" s="41"/>
      <c r="Y4" s="41"/>
      <c r="Z4" s="41"/>
      <c r="AA4" s="41"/>
      <c r="AB4" s="41"/>
      <c r="AC4" s="41"/>
      <c r="AD4" s="41"/>
      <c r="AE4" s="41"/>
      <c r="AH4" s="10"/>
      <c r="AL4" s="41"/>
      <c r="AM4" s="41" t="s">
        <v>65</v>
      </c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10"/>
    </row>
    <row r="5" spans="1:56" x14ac:dyDescent="0.35">
      <c r="A5" s="50"/>
      <c r="B5" s="50"/>
      <c r="C5" s="41">
        <v>2010</v>
      </c>
      <c r="D5" s="41">
        <v>2011</v>
      </c>
      <c r="E5" s="41">
        <v>2012</v>
      </c>
      <c r="F5" s="41">
        <v>2013</v>
      </c>
      <c r="G5" s="41">
        <v>2014</v>
      </c>
      <c r="H5" s="41">
        <v>2015</v>
      </c>
      <c r="I5" s="41">
        <v>2016</v>
      </c>
      <c r="J5" s="41">
        <v>2017</v>
      </c>
      <c r="K5" s="41">
        <v>2018</v>
      </c>
      <c r="L5" s="41">
        <v>2019</v>
      </c>
      <c r="M5" s="41">
        <v>2020</v>
      </c>
      <c r="N5" s="41">
        <v>2021</v>
      </c>
      <c r="O5" s="41">
        <v>2022</v>
      </c>
      <c r="P5" s="41">
        <v>2023</v>
      </c>
      <c r="Q5" s="41">
        <v>2024</v>
      </c>
      <c r="R5" s="41">
        <v>2025</v>
      </c>
      <c r="S5" s="41"/>
      <c r="T5" s="41"/>
      <c r="U5" s="41">
        <v>2010</v>
      </c>
      <c r="V5" s="41">
        <v>2011</v>
      </c>
      <c r="W5" s="41">
        <v>2012</v>
      </c>
      <c r="X5" s="41">
        <v>2013</v>
      </c>
      <c r="Y5" s="41">
        <v>2014</v>
      </c>
      <c r="Z5" s="41">
        <v>2015</v>
      </c>
      <c r="AA5" s="41">
        <v>2016</v>
      </c>
      <c r="AB5" s="41">
        <v>2017</v>
      </c>
      <c r="AC5" s="41">
        <v>2018</v>
      </c>
      <c r="AD5" s="41">
        <v>2019</v>
      </c>
      <c r="AE5" s="41">
        <v>2020</v>
      </c>
      <c r="AF5" s="41">
        <v>2021</v>
      </c>
      <c r="AG5" s="41">
        <v>2022</v>
      </c>
      <c r="AH5" s="41">
        <v>2023</v>
      </c>
      <c r="AI5" s="41">
        <v>2024</v>
      </c>
      <c r="AJ5" s="41">
        <v>2025</v>
      </c>
      <c r="AK5" s="41"/>
      <c r="AL5" s="41"/>
      <c r="AM5" s="41">
        <v>2010</v>
      </c>
      <c r="AN5" s="41">
        <v>2011</v>
      </c>
      <c r="AO5" s="41">
        <v>2012</v>
      </c>
      <c r="AP5" s="41">
        <v>2013</v>
      </c>
      <c r="AQ5" s="41">
        <v>2014</v>
      </c>
      <c r="AR5" s="41">
        <v>2015</v>
      </c>
      <c r="AS5" s="41">
        <v>2016</v>
      </c>
      <c r="AT5" s="41">
        <v>2017</v>
      </c>
      <c r="AU5" s="41">
        <v>2018</v>
      </c>
      <c r="AV5" s="41">
        <v>2019</v>
      </c>
      <c r="AW5" s="41">
        <v>2020</v>
      </c>
      <c r="AX5" s="41">
        <v>2021</v>
      </c>
      <c r="AY5" s="41">
        <v>2022</v>
      </c>
      <c r="AZ5">
        <v>2023</v>
      </c>
      <c r="BA5" s="41">
        <v>2024</v>
      </c>
      <c r="BB5" s="41">
        <v>2025</v>
      </c>
    </row>
    <row r="6" spans="1:56" x14ac:dyDescent="0.35">
      <c r="A6" s="50"/>
      <c r="B6" s="50" t="s">
        <v>82</v>
      </c>
      <c r="C6" s="52">
        <v>18.110095337837837</v>
      </c>
      <c r="D6" s="52">
        <v>19.137979805825246</v>
      </c>
      <c r="E6" s="52">
        <v>18.965232390903509</v>
      </c>
      <c r="F6" s="52">
        <v>26.104930988372093</v>
      </c>
      <c r="G6" s="52">
        <v>30.119135351882164</v>
      </c>
      <c r="H6" s="52">
        <v>32.241531633714878</v>
      </c>
      <c r="I6" s="52">
        <v>34.242506130456107</v>
      </c>
      <c r="J6" s="52">
        <v>36.299099159663861</v>
      </c>
      <c r="K6" s="52">
        <v>38.900881712756458</v>
      </c>
      <c r="L6" s="52">
        <v>37.855232321504928</v>
      </c>
      <c r="M6" s="52">
        <v>45.599793155258752</v>
      </c>
      <c r="N6" s="52">
        <v>42.393678997613364</v>
      </c>
      <c r="O6" s="52">
        <v>49.729585205784211</v>
      </c>
      <c r="P6" s="52">
        <v>54.303110126582283</v>
      </c>
      <c r="Q6" s="52">
        <v>52.418261306532656</v>
      </c>
      <c r="R6" s="52">
        <v>57.336599999999997</v>
      </c>
      <c r="S6" s="52"/>
      <c r="T6" s="41"/>
      <c r="U6" s="52">
        <v>155.90922425675677</v>
      </c>
      <c r="V6" s="52">
        <v>187.71856524271843</v>
      </c>
      <c r="W6" s="52">
        <v>163.92929059618933</v>
      </c>
      <c r="X6" s="52">
        <v>184.82093668604648</v>
      </c>
      <c r="Y6" s="52">
        <v>150.30572667757775</v>
      </c>
      <c r="Z6" s="52">
        <v>168.33245587929238</v>
      </c>
      <c r="AA6" s="52">
        <v>158.18274791564494</v>
      </c>
      <c r="AB6" s="52">
        <v>172.47801344537811</v>
      </c>
      <c r="AC6" s="52">
        <v>185.40921677074041</v>
      </c>
      <c r="AD6" s="52">
        <v>179.71020179563919</v>
      </c>
      <c r="AE6" s="52">
        <v>230.72184340567611</v>
      </c>
      <c r="AF6" s="42">
        <v>300.37458126491646</v>
      </c>
      <c r="AG6" s="42">
        <v>299.63515139043386</v>
      </c>
      <c r="AH6" s="42">
        <v>238.94270696202531</v>
      </c>
      <c r="AI6" s="42">
        <v>227.57280693467334</v>
      </c>
      <c r="AJ6" s="42">
        <v>231.00299999999999</v>
      </c>
      <c r="AK6" s="42"/>
      <c r="AL6" s="41"/>
      <c r="AM6" s="52">
        <v>156.1791304054054</v>
      </c>
      <c r="AN6" s="52">
        <v>164.76329941747571</v>
      </c>
      <c r="AO6" s="52">
        <v>163.05482784265521</v>
      </c>
      <c r="AP6" s="52">
        <v>191.10163674418604</v>
      </c>
      <c r="AQ6" s="52">
        <v>233.20575188216043</v>
      </c>
      <c r="AR6" s="52">
        <v>239.26972679500514</v>
      </c>
      <c r="AS6" s="52">
        <v>240.54988190289356</v>
      </c>
      <c r="AT6" s="52">
        <v>223.35471022408956</v>
      </c>
      <c r="AU6" s="52">
        <v>241.92864607493306</v>
      </c>
      <c r="AV6" s="52">
        <v>236.31206549807612</v>
      </c>
      <c r="AW6" s="52">
        <v>225.18632579298824</v>
      </c>
      <c r="AX6" s="52">
        <v>224.49641682577567</v>
      </c>
      <c r="AY6" s="52">
        <v>275.34092180200219</v>
      </c>
      <c r="AZ6" s="42">
        <v>281.49173723628689</v>
      </c>
      <c r="BA6" s="42">
        <v>249.28584402010048</v>
      </c>
      <c r="BB6" s="42">
        <v>252.11380000000003</v>
      </c>
    </row>
    <row r="7" spans="1:56" x14ac:dyDescent="0.35">
      <c r="A7" s="50"/>
      <c r="B7" s="50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84" t="s">
        <v>104</v>
      </c>
      <c r="S7" s="83">
        <f>R6-Q6</f>
        <v>4.9183386934673408</v>
      </c>
      <c r="T7" s="51">
        <f>(R6-Q6)/Q6</f>
        <v>9.3828726304097956E-2</v>
      </c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J7" s="84" t="s">
        <v>104</v>
      </c>
      <c r="AK7" s="47">
        <f>AJ6-AI6</f>
        <v>3.4301930653266481</v>
      </c>
      <c r="AL7" s="51">
        <f>(AJ6-AI6)/AI6</f>
        <v>1.5072947912934578E-2</v>
      </c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BB7" s="84" t="s">
        <v>104</v>
      </c>
      <c r="BC7" s="47">
        <f>BB6-BA6</f>
        <v>2.8279559798995422</v>
      </c>
      <c r="BD7" s="10">
        <f>(BB6-BA6)/BA6</f>
        <v>1.1344230118704685E-2</v>
      </c>
    </row>
    <row r="8" spans="1:56" x14ac:dyDescent="0.35">
      <c r="A8" s="50"/>
      <c r="B8" s="50"/>
      <c r="C8" s="41" t="s">
        <v>63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 t="s">
        <v>81</v>
      </c>
      <c r="V8" s="41"/>
      <c r="W8" s="41"/>
      <c r="X8" s="41"/>
      <c r="Y8" s="41"/>
      <c r="Z8" s="41"/>
      <c r="AA8" s="41"/>
      <c r="AB8" s="41"/>
      <c r="AC8" s="41"/>
      <c r="AD8" s="41"/>
      <c r="AE8" s="41"/>
      <c r="AL8" s="41"/>
      <c r="AM8" s="41" t="s">
        <v>65</v>
      </c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</row>
    <row r="9" spans="1:56" x14ac:dyDescent="0.35">
      <c r="A9" s="50"/>
      <c r="C9" s="41">
        <v>2010</v>
      </c>
      <c r="D9" s="41">
        <v>2011</v>
      </c>
      <c r="E9" s="41">
        <v>2012</v>
      </c>
      <c r="F9" s="41">
        <v>2013</v>
      </c>
      <c r="G9" s="41">
        <v>2014</v>
      </c>
      <c r="H9" s="41">
        <v>2015</v>
      </c>
      <c r="I9" s="41">
        <v>2016</v>
      </c>
      <c r="J9" s="41">
        <v>2017</v>
      </c>
      <c r="K9" s="41">
        <v>2018</v>
      </c>
      <c r="L9" s="41">
        <v>2019</v>
      </c>
      <c r="M9" s="41">
        <v>2020</v>
      </c>
      <c r="N9" s="41">
        <v>2021</v>
      </c>
      <c r="O9" s="41">
        <v>2022</v>
      </c>
      <c r="P9" s="41">
        <v>2023</v>
      </c>
      <c r="Q9" s="41">
        <v>2024</v>
      </c>
      <c r="R9" s="41">
        <v>2025</v>
      </c>
      <c r="S9" s="41"/>
      <c r="T9" s="41"/>
      <c r="U9" s="41">
        <v>2010</v>
      </c>
      <c r="V9" s="41">
        <v>2011</v>
      </c>
      <c r="W9" s="41">
        <v>2012</v>
      </c>
      <c r="X9" s="41">
        <v>2013</v>
      </c>
      <c r="Y9" s="41">
        <v>2014</v>
      </c>
      <c r="Z9" s="41">
        <v>2015</v>
      </c>
      <c r="AA9" s="41">
        <v>2016</v>
      </c>
      <c r="AB9" s="41">
        <v>2017</v>
      </c>
      <c r="AC9" s="41">
        <v>2018</v>
      </c>
      <c r="AD9" s="41">
        <v>2019</v>
      </c>
      <c r="AE9" s="41">
        <v>2020</v>
      </c>
      <c r="AF9" s="41">
        <v>2021</v>
      </c>
      <c r="AG9" s="41">
        <v>2022</v>
      </c>
      <c r="AH9" s="41">
        <v>2023</v>
      </c>
      <c r="AI9" s="41">
        <v>2024</v>
      </c>
      <c r="AJ9" s="41">
        <v>2025</v>
      </c>
      <c r="AK9" s="41"/>
      <c r="AL9" s="41"/>
      <c r="AM9" s="41">
        <v>2010</v>
      </c>
      <c r="AN9" s="41">
        <v>2011</v>
      </c>
      <c r="AO9" s="41">
        <v>2012</v>
      </c>
      <c r="AP9" s="41">
        <v>2013</v>
      </c>
      <c r="AQ9" s="41">
        <v>2014</v>
      </c>
      <c r="AR9" s="41">
        <v>2015</v>
      </c>
      <c r="AS9" s="41">
        <v>2016</v>
      </c>
      <c r="AT9" s="41">
        <v>2017</v>
      </c>
      <c r="AU9" s="41">
        <v>2018</v>
      </c>
      <c r="AV9" s="41">
        <v>2019</v>
      </c>
      <c r="AW9" s="41">
        <v>2020</v>
      </c>
      <c r="AX9" s="41">
        <v>2021</v>
      </c>
      <c r="AY9" s="41">
        <v>2022</v>
      </c>
      <c r="AZ9" s="41">
        <v>2023</v>
      </c>
      <c r="BA9" s="41">
        <v>2024</v>
      </c>
      <c r="BB9" s="41">
        <v>2025</v>
      </c>
    </row>
    <row r="10" spans="1:56" x14ac:dyDescent="0.35">
      <c r="A10" s="50"/>
      <c r="B10" s="50" t="s">
        <v>83</v>
      </c>
      <c r="C10" s="52">
        <v>1.1785910253384273</v>
      </c>
      <c r="D10" s="52">
        <v>1.3474423691181578</v>
      </c>
      <c r="E10" s="52">
        <v>1.2046315656327795</v>
      </c>
      <c r="F10" s="52">
        <v>1.4506134479290558</v>
      </c>
      <c r="G10" s="52">
        <v>1.6568763907973858</v>
      </c>
      <c r="H10" s="52">
        <v>1.5439120217696276</v>
      </c>
      <c r="I10" s="52">
        <v>1.6028562585083446</v>
      </c>
      <c r="J10" s="52">
        <v>1.904844052939813</v>
      </c>
      <c r="K10" s="52">
        <v>2.005471159021059</v>
      </c>
      <c r="L10" s="52">
        <v>1.9482351087164442</v>
      </c>
      <c r="M10" s="52">
        <v>2.0849456010372278</v>
      </c>
      <c r="N10" s="52">
        <v>2.349852023745171</v>
      </c>
      <c r="O10" s="52">
        <v>2.5438853433296416</v>
      </c>
      <c r="P10" s="52">
        <v>2.6744343612764299</v>
      </c>
      <c r="Q10" s="52">
        <v>2.8088698225501347</v>
      </c>
      <c r="R10" s="52">
        <v>3.2475205263205136</v>
      </c>
      <c r="S10" s="52"/>
      <c r="T10" s="41"/>
      <c r="U10" s="52">
        <v>10.164084290563908</v>
      </c>
      <c r="V10" s="52">
        <v>13.103085812653596</v>
      </c>
      <c r="W10" s="52">
        <v>10.412005843760028</v>
      </c>
      <c r="X10" s="52">
        <v>10.271395619516236</v>
      </c>
      <c r="Y10" s="52">
        <v>8.2490007591766705</v>
      </c>
      <c r="Z10" s="52">
        <v>8.0483978226789858</v>
      </c>
      <c r="AA10" s="52">
        <v>7.3944359479742561</v>
      </c>
      <c r="AB10" s="52">
        <v>9.0513240087483773</v>
      </c>
      <c r="AC10" s="52">
        <v>9.5183820656646354</v>
      </c>
      <c r="AD10" s="52">
        <v>9.2393237329960645</v>
      </c>
      <c r="AE10" s="52">
        <v>10.548768523081886</v>
      </c>
      <c r="AF10" s="42">
        <v>16.652540898550374</v>
      </c>
      <c r="AG10" s="42">
        <v>15.308163731646923</v>
      </c>
      <c r="AH10" s="42">
        <v>11.765487735356221</v>
      </c>
      <c r="AI10" s="42">
        <v>12.199927914144096</v>
      </c>
      <c r="AJ10" s="42">
        <v>13.093650586079745</v>
      </c>
      <c r="AK10" s="42"/>
      <c r="AL10" s="41"/>
      <c r="AM10" s="52">
        <v>10.175122511535699</v>
      </c>
      <c r="AN10" s="52">
        <v>11.517577591390923</v>
      </c>
      <c r="AO10" s="52">
        <v>10.355584858237874</v>
      </c>
      <c r="AP10" s="52">
        <v>10.615587232238518</v>
      </c>
      <c r="AQ10" s="52">
        <v>12.811326278394732</v>
      </c>
      <c r="AR10" s="52">
        <v>11.432920590307944</v>
      </c>
      <c r="AS10" s="52">
        <v>11.256274879818337</v>
      </c>
      <c r="AT10" s="52">
        <v>11.721986824122238</v>
      </c>
      <c r="AU10" s="52">
        <v>12.421354213978471</v>
      </c>
      <c r="AV10" s="52">
        <v>12.159645515804185</v>
      </c>
      <c r="AW10" s="52">
        <v>10.29980987575278</v>
      </c>
      <c r="AX10" s="52">
        <v>12.443084319776432</v>
      </c>
      <c r="AY10" s="52">
        <v>14.055799578238943</v>
      </c>
      <c r="AZ10" s="42">
        <v>13.857118058669592</v>
      </c>
      <c r="BA10" s="42">
        <v>13.360783786654356</v>
      </c>
      <c r="BB10" s="42">
        <v>14.284032781160215</v>
      </c>
    </row>
    <row r="11" spans="1:56" x14ac:dyDescent="0.35">
      <c r="A11" s="50"/>
      <c r="B11" s="50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</row>
    <row r="12" spans="1:56" x14ac:dyDescent="0.35">
      <c r="A12" s="50" t="s">
        <v>76</v>
      </c>
      <c r="B12" s="50"/>
      <c r="C12" s="41" t="s">
        <v>63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 t="s">
        <v>174</v>
      </c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L12" s="41"/>
      <c r="AM12" s="41" t="s">
        <v>65</v>
      </c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53"/>
    </row>
    <row r="13" spans="1:56" x14ac:dyDescent="0.35">
      <c r="A13" s="50"/>
      <c r="C13" s="41">
        <v>2010</v>
      </c>
      <c r="D13" s="41">
        <v>2011</v>
      </c>
      <c r="E13" s="41">
        <v>2012</v>
      </c>
      <c r="F13" s="41">
        <v>2013</v>
      </c>
      <c r="G13" s="41">
        <v>2014</v>
      </c>
      <c r="H13" s="41">
        <v>2015</v>
      </c>
      <c r="I13" s="41">
        <v>2016</v>
      </c>
      <c r="J13" s="41">
        <v>2017</v>
      </c>
      <c r="K13" s="41">
        <v>2018</v>
      </c>
      <c r="L13" s="41">
        <v>2019</v>
      </c>
      <c r="M13" s="41">
        <v>2020</v>
      </c>
      <c r="N13" s="41">
        <v>2021</v>
      </c>
      <c r="O13" s="41">
        <v>2022</v>
      </c>
      <c r="P13" s="41">
        <v>2023</v>
      </c>
      <c r="Q13" s="41">
        <v>2024</v>
      </c>
      <c r="R13" s="41">
        <v>2025</v>
      </c>
      <c r="S13" s="41"/>
      <c r="T13" s="41"/>
      <c r="U13" s="41">
        <v>2010</v>
      </c>
      <c r="V13" s="41">
        <v>2011</v>
      </c>
      <c r="W13" s="41">
        <v>2012</v>
      </c>
      <c r="X13" s="41">
        <v>2013</v>
      </c>
      <c r="Y13" s="41">
        <v>2014</v>
      </c>
      <c r="Z13" s="41">
        <v>2015</v>
      </c>
      <c r="AA13" s="41">
        <v>2016</v>
      </c>
      <c r="AB13" s="41">
        <v>2017</v>
      </c>
      <c r="AC13" s="41">
        <v>2018</v>
      </c>
      <c r="AD13" s="41">
        <v>2019</v>
      </c>
      <c r="AE13" s="41">
        <v>2020</v>
      </c>
      <c r="AF13" s="41">
        <v>2021</v>
      </c>
      <c r="AG13" s="41">
        <v>2022</v>
      </c>
      <c r="AH13" s="41">
        <v>2023</v>
      </c>
      <c r="AI13" s="41">
        <v>2024</v>
      </c>
      <c r="AJ13" s="41">
        <v>2025</v>
      </c>
      <c r="AK13" s="41"/>
      <c r="AL13" s="41"/>
      <c r="AM13" s="41">
        <v>2010</v>
      </c>
      <c r="AN13" s="41">
        <v>2011</v>
      </c>
      <c r="AO13" s="41">
        <v>2012</v>
      </c>
      <c r="AP13" s="41">
        <v>2013</v>
      </c>
      <c r="AQ13" s="41">
        <v>2014</v>
      </c>
      <c r="AR13" s="41">
        <v>2015</v>
      </c>
      <c r="AS13" s="41">
        <v>2016</v>
      </c>
      <c r="AT13" s="41">
        <v>2017</v>
      </c>
      <c r="AU13" s="41">
        <v>2018</v>
      </c>
      <c r="AV13" s="41">
        <v>2019</v>
      </c>
      <c r="AW13" s="41">
        <v>2020</v>
      </c>
      <c r="AX13" s="41">
        <v>2021</v>
      </c>
      <c r="AY13" s="41">
        <v>2022</v>
      </c>
      <c r="AZ13" s="41">
        <v>2023</v>
      </c>
      <c r="BA13" s="41">
        <v>2024</v>
      </c>
      <c r="BB13" s="41">
        <v>2025</v>
      </c>
    </row>
    <row r="14" spans="1:56" x14ac:dyDescent="0.35">
      <c r="A14" s="50"/>
      <c r="B14" s="50" t="s">
        <v>82</v>
      </c>
      <c r="C14" s="52">
        <v>7.7085531081081085</v>
      </c>
      <c r="D14" s="52">
        <v>10.180967184466018</v>
      </c>
      <c r="E14" s="52">
        <v>12.334667609096497</v>
      </c>
      <c r="F14" s="52">
        <v>14.1276563372093</v>
      </c>
      <c r="G14" s="52">
        <v>16.132552045826515</v>
      </c>
      <c r="H14" s="52">
        <v>17.475489958376688</v>
      </c>
      <c r="I14" s="52">
        <v>20.401420696419816</v>
      </c>
      <c r="J14" s="52">
        <v>17.705967226890756</v>
      </c>
      <c r="K14" s="52">
        <v>16.17174861730598</v>
      </c>
      <c r="L14" s="52">
        <v>17.701397905087646</v>
      </c>
      <c r="M14" s="52">
        <v>17.221437896494159</v>
      </c>
      <c r="N14" s="52">
        <v>15.783451073985679</v>
      </c>
      <c r="O14" s="52">
        <v>16.689557063403782</v>
      </c>
      <c r="P14" s="52">
        <v>17.196072046413502</v>
      </c>
      <c r="Q14" s="52">
        <v>17.669698592964824</v>
      </c>
      <c r="R14" s="52">
        <v>15.015600000000001</v>
      </c>
      <c r="S14" s="52"/>
      <c r="T14" s="41"/>
      <c r="U14" s="52">
        <v>68.186166283783777</v>
      </c>
      <c r="V14" s="52">
        <v>83.899056504854386</v>
      </c>
      <c r="W14" s="52">
        <v>92.283153411186248</v>
      </c>
      <c r="X14" s="52">
        <v>105.83103017441861</v>
      </c>
      <c r="Y14" s="52">
        <v>108.85064206219312</v>
      </c>
      <c r="Z14" s="52">
        <v>72.108183402705521</v>
      </c>
      <c r="AA14" s="52">
        <v>67.991056890632663</v>
      </c>
      <c r="AB14" s="52">
        <v>59.674558123249291</v>
      </c>
      <c r="AC14" s="52">
        <v>97.308047100802838</v>
      </c>
      <c r="AD14" s="52">
        <v>68.22450487387772</v>
      </c>
      <c r="AE14" s="52">
        <v>55.839168530884812</v>
      </c>
      <c r="AF14" s="42">
        <v>87.793782458233878</v>
      </c>
      <c r="AG14" s="42">
        <v>138.32501979977755</v>
      </c>
      <c r="AH14" s="42">
        <v>110.23842563291139</v>
      </c>
      <c r="AI14" s="42">
        <v>103.59629969849246</v>
      </c>
      <c r="AJ14" s="42">
        <v>96.645600000000002</v>
      </c>
      <c r="AK14" s="42"/>
      <c r="AL14" s="41"/>
      <c r="AM14" s="52">
        <v>252.26886020270268</v>
      </c>
      <c r="AN14" s="52">
        <v>287.82127980582527</v>
      </c>
      <c r="AO14" s="52">
        <v>303.56333546404426</v>
      </c>
      <c r="AP14" s="52">
        <v>362.03653098837219</v>
      </c>
      <c r="AQ14" s="52">
        <v>347.49088690671027</v>
      </c>
      <c r="AR14" s="52">
        <v>369.82663033298644</v>
      </c>
      <c r="AS14" s="52">
        <v>339.3968869053457</v>
      </c>
      <c r="AT14" s="52">
        <v>326.12171694677863</v>
      </c>
      <c r="AU14" s="52">
        <v>352.03630958965209</v>
      </c>
      <c r="AV14" s="52">
        <v>360.86337960666958</v>
      </c>
      <c r="AW14" s="52">
        <v>287.15313305509176</v>
      </c>
      <c r="AX14" s="52">
        <v>338.90523472553696</v>
      </c>
      <c r="AY14" s="52">
        <v>403.99205172413798</v>
      </c>
      <c r="AZ14" s="42">
        <v>403.72168016877634</v>
      </c>
      <c r="BA14" s="42">
        <v>371.89422321608038</v>
      </c>
      <c r="BB14" s="42">
        <v>385.10250000000002</v>
      </c>
    </row>
    <row r="15" spans="1:56" x14ac:dyDescent="0.35">
      <c r="A15" s="50"/>
      <c r="B15" s="50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84" t="s">
        <v>104</v>
      </c>
      <c r="S15" s="114">
        <f>R14-Q14</f>
        <v>-2.6540985929648233</v>
      </c>
      <c r="T15" s="115">
        <f>(R14-Q14)/Q14</f>
        <v>-0.15020621766698106</v>
      </c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J15" s="84" t="s">
        <v>104</v>
      </c>
      <c r="AK15" s="114">
        <f>AJ14-AI14</f>
        <v>-6.9506996984924569</v>
      </c>
      <c r="AL15" s="115">
        <f>(AJ14-AI14)/AI14</f>
        <v>-6.7094092344242337E-2</v>
      </c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BB15" s="84" t="s">
        <v>104</v>
      </c>
      <c r="BC15" s="47">
        <f>BB14-BA14</f>
        <v>13.208276783919644</v>
      </c>
      <c r="BD15" s="10">
        <f>(BB14-BA14)/BA14</f>
        <v>3.551621928863704E-2</v>
      </c>
    </row>
    <row r="16" spans="1:56" ht="14.4" customHeight="1" x14ac:dyDescent="0.35">
      <c r="A16" s="50"/>
      <c r="B16" s="50"/>
      <c r="C16" s="41" t="s">
        <v>63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 t="s">
        <v>81</v>
      </c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L16" s="41"/>
      <c r="AM16" s="41" t="s">
        <v>65</v>
      </c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</row>
    <row r="17" spans="1:54" x14ac:dyDescent="0.35">
      <c r="A17" s="50"/>
      <c r="C17" s="41">
        <v>2010</v>
      </c>
      <c r="D17" s="41">
        <v>2011</v>
      </c>
      <c r="E17" s="41">
        <v>2012</v>
      </c>
      <c r="F17" s="41">
        <v>2013</v>
      </c>
      <c r="G17" s="41">
        <v>2014</v>
      </c>
      <c r="H17" s="41">
        <v>2015</v>
      </c>
      <c r="I17" s="41">
        <v>2016</v>
      </c>
      <c r="J17" s="41">
        <v>2017</v>
      </c>
      <c r="K17" s="41">
        <v>2018</v>
      </c>
      <c r="L17" s="41">
        <v>2019</v>
      </c>
      <c r="M17" s="41">
        <v>2020</v>
      </c>
      <c r="N17" s="41">
        <v>2021</v>
      </c>
      <c r="O17" s="41">
        <v>2022</v>
      </c>
      <c r="P17" s="41">
        <v>2023</v>
      </c>
      <c r="Q17" s="41">
        <v>2024</v>
      </c>
      <c r="R17" s="41">
        <v>2025</v>
      </c>
      <c r="S17" s="41"/>
      <c r="T17" s="41"/>
      <c r="U17" s="41">
        <v>2010</v>
      </c>
      <c r="V17" s="41">
        <v>2011</v>
      </c>
      <c r="W17" s="41">
        <v>2012</v>
      </c>
      <c r="X17" s="41">
        <v>2013</v>
      </c>
      <c r="Y17" s="41">
        <v>2014</v>
      </c>
      <c r="Z17" s="41">
        <v>2015</v>
      </c>
      <c r="AA17" s="41">
        <v>2016</v>
      </c>
      <c r="AB17" s="41">
        <v>2017</v>
      </c>
      <c r="AC17" s="41">
        <v>2018</v>
      </c>
      <c r="AD17" s="41">
        <v>2019</v>
      </c>
      <c r="AE17" s="41">
        <v>2020</v>
      </c>
      <c r="AF17" s="41">
        <v>2021</v>
      </c>
      <c r="AG17" s="41">
        <v>2022</v>
      </c>
      <c r="AH17" s="41">
        <v>2023</v>
      </c>
      <c r="AI17" s="41">
        <v>2024</v>
      </c>
      <c r="AJ17" s="41">
        <v>2025</v>
      </c>
      <c r="AK17" s="41"/>
      <c r="AL17" s="41"/>
      <c r="AM17" s="41">
        <v>2010</v>
      </c>
      <c r="AN17" s="41">
        <v>2011</v>
      </c>
      <c r="AO17" s="41">
        <v>2012</v>
      </c>
      <c r="AP17" s="41">
        <v>2013</v>
      </c>
      <c r="AQ17" s="41">
        <v>2014</v>
      </c>
      <c r="AR17" s="41">
        <v>2015</v>
      </c>
      <c r="AS17" s="41">
        <v>2016</v>
      </c>
      <c r="AT17" s="41">
        <v>2017</v>
      </c>
      <c r="AU17" s="41">
        <v>2018</v>
      </c>
      <c r="AV17" s="41">
        <v>2019</v>
      </c>
      <c r="AW17" s="41">
        <v>2020</v>
      </c>
      <c r="AX17" s="41">
        <v>2021</v>
      </c>
      <c r="AY17" s="41">
        <v>2022</v>
      </c>
      <c r="AZ17" s="41">
        <v>2023</v>
      </c>
      <c r="BA17" s="41">
        <v>2024</v>
      </c>
      <c r="BB17" s="41">
        <v>2025</v>
      </c>
    </row>
    <row r="18" spans="1:54" x14ac:dyDescent="0.35">
      <c r="B18" s="50" t="s">
        <v>83</v>
      </c>
      <c r="C18" s="52">
        <v>0.50251514257203966</v>
      </c>
      <c r="D18" s="52">
        <v>0.71258657322885421</v>
      </c>
      <c r="E18" s="52">
        <v>0.78332053469094098</v>
      </c>
      <c r="F18" s="52">
        <v>0.78529327121429904</v>
      </c>
      <c r="G18" s="52">
        <v>0.88439071394440838</v>
      </c>
      <c r="H18" s="52">
        <v>0.83107327604905368</v>
      </c>
      <c r="I18" s="52">
        <v>0.95615312261833796</v>
      </c>
      <c r="J18" s="52">
        <v>0.9296071072222053</v>
      </c>
      <c r="K18" s="52">
        <v>0.8352774728253235</v>
      </c>
      <c r="L18" s="52">
        <v>0.90867354487570473</v>
      </c>
      <c r="M18" s="52">
        <v>0.78698884730424201</v>
      </c>
      <c r="N18" s="52">
        <v>0.8756914008360156</v>
      </c>
      <c r="O18" s="52">
        <v>0.85237605484658274</v>
      </c>
      <c r="P18" s="52">
        <v>0.84682053694440484</v>
      </c>
      <c r="Q18" s="52">
        <v>0.94794067779933266</v>
      </c>
      <c r="R18" s="52">
        <v>0.8508683039337338</v>
      </c>
      <c r="S18" s="52"/>
      <c r="T18" s="41"/>
      <c r="U18" s="52">
        <v>4.4384109445411672</v>
      </c>
      <c r="V18" s="52">
        <v>5.885012673371306</v>
      </c>
      <c r="W18" s="52">
        <v>5.8598628319969173</v>
      </c>
      <c r="X18" s="52">
        <v>5.8767005556176022</v>
      </c>
      <c r="Y18" s="52">
        <v>5.9822113237166619</v>
      </c>
      <c r="Z18" s="52">
        <v>3.4574672134839868</v>
      </c>
      <c r="AA18" s="52">
        <v>3.1896081756238694</v>
      </c>
      <c r="AB18" s="52">
        <v>3.1309941686606746</v>
      </c>
      <c r="AC18" s="52">
        <v>4.9951482154071858</v>
      </c>
      <c r="AD18" s="52">
        <v>3.5203434520035546</v>
      </c>
      <c r="AE18" s="52">
        <v>2.5545476278155896</v>
      </c>
      <c r="AF18" s="42">
        <v>4.8718341510893621</v>
      </c>
      <c r="AG18" s="42">
        <v>7.07369594144137</v>
      </c>
      <c r="AH18" s="42">
        <v>5.4258086600968989</v>
      </c>
      <c r="AI18" s="42">
        <v>5.5581934772938428</v>
      </c>
      <c r="AJ18" s="42">
        <v>5.4743976404526062</v>
      </c>
      <c r="AK18" s="42"/>
      <c r="AL18" s="41"/>
      <c r="AM18" s="52">
        <v>16.441842301920186</v>
      </c>
      <c r="AN18" s="52">
        <v>20.14011046240924</v>
      </c>
      <c r="AO18" s="52">
        <v>19.279397299271306</v>
      </c>
      <c r="AP18" s="52">
        <v>20.11247101507427</v>
      </c>
      <c r="AQ18" s="52">
        <v>19.106664322033797</v>
      </c>
      <c r="AR18" s="52">
        <v>17.676039932076726</v>
      </c>
      <c r="AS18" s="52">
        <v>15.888030915408885</v>
      </c>
      <c r="AT18" s="52">
        <v>17.114587745309766</v>
      </c>
      <c r="AU18" s="52">
        <v>18.086777588460095</v>
      </c>
      <c r="AV18" s="52">
        <v>18.578145798975065</v>
      </c>
      <c r="AW18" s="52">
        <v>13.134791633368092</v>
      </c>
      <c r="AX18" s="52">
        <v>18.788106608438149</v>
      </c>
      <c r="AY18" s="52">
        <v>20.647175398946018</v>
      </c>
      <c r="AZ18" s="42">
        <v>19.874190822493045</v>
      </c>
      <c r="BA18" s="42">
        <v>19.929862657147318</v>
      </c>
      <c r="BB18" s="42">
        <v>21.818861654686248</v>
      </c>
    </row>
    <row r="19" spans="1:54" x14ac:dyDescent="0.35"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</row>
    <row r="20" spans="1:54" x14ac:dyDescent="0.35">
      <c r="A20" t="s">
        <v>235</v>
      </c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</row>
    <row r="21" spans="1:54" x14ac:dyDescent="0.35"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</row>
    <row r="22" spans="1:54" x14ac:dyDescent="0.35"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</row>
    <row r="40" ht="14.4" customHeight="1" x14ac:dyDescent="0.35"/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7CC0F-3AC5-4BF1-B884-82778EE98C17}">
  <dimension ref="A1:AD18"/>
  <sheetViews>
    <sheetView zoomScale="60" zoomScaleNormal="60" workbookViewId="0">
      <selection activeCell="A18" sqref="A18"/>
    </sheetView>
  </sheetViews>
  <sheetFormatPr defaultRowHeight="14.5" x14ac:dyDescent="0.35"/>
  <cols>
    <col min="1" max="1" width="16.81640625" style="3" customWidth="1"/>
    <col min="2" max="28" width="8.90625" style="3" bestFit="1" customWidth="1"/>
    <col min="29" max="16384" width="8.7265625" style="3"/>
  </cols>
  <sheetData>
    <row r="1" spans="1:30" ht="26" x14ac:dyDescent="0.6">
      <c r="A1" s="1" t="s">
        <v>30</v>
      </c>
    </row>
    <row r="2" spans="1:30" x14ac:dyDescent="0.35">
      <c r="A2" s="3" t="s">
        <v>132</v>
      </c>
    </row>
    <row r="3" spans="1:30" x14ac:dyDescent="0.35">
      <c r="A3" s="3" t="s">
        <v>31</v>
      </c>
    </row>
    <row r="4" spans="1:30" x14ac:dyDescent="0.35">
      <c r="A4" s="3" t="s">
        <v>32</v>
      </c>
    </row>
    <row r="7" spans="1:30" x14ac:dyDescent="0.35"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  <c r="R7" s="3" t="s">
        <v>49</v>
      </c>
      <c r="S7" s="3" t="s">
        <v>50</v>
      </c>
      <c r="T7" s="3" t="s">
        <v>51</v>
      </c>
      <c r="U7" s="3" t="s">
        <v>52</v>
      </c>
      <c r="V7" s="3" t="s">
        <v>53</v>
      </c>
      <c r="W7" s="3" t="s">
        <v>54</v>
      </c>
      <c r="X7" s="3" t="s">
        <v>55</v>
      </c>
      <c r="Y7" s="3" t="s">
        <v>56</v>
      </c>
      <c r="Z7" s="3" t="s">
        <v>57</v>
      </c>
      <c r="AA7" s="3" t="s">
        <v>58</v>
      </c>
      <c r="AB7" s="3" t="s">
        <v>108</v>
      </c>
      <c r="AC7" s="82"/>
    </row>
    <row r="8" spans="1:30" x14ac:dyDescent="0.35">
      <c r="B8" s="3" t="str">
        <f>LEFT(B7,4)</f>
        <v>2019</v>
      </c>
      <c r="C8" s="3" t="str">
        <f t="shared" ref="C8:AB8" si="0">LEFT(C7,4)</f>
        <v>2019</v>
      </c>
      <c r="D8" s="3" t="str">
        <f t="shared" si="0"/>
        <v>2019</v>
      </c>
      <c r="E8" s="3" t="str">
        <f t="shared" si="0"/>
        <v>2019</v>
      </c>
      <c r="F8" s="3" t="str">
        <f t="shared" si="0"/>
        <v>2020</v>
      </c>
      <c r="G8" s="3" t="str">
        <f t="shared" si="0"/>
        <v>2020</v>
      </c>
      <c r="H8" s="3" t="str">
        <f t="shared" si="0"/>
        <v>2020</v>
      </c>
      <c r="I8" s="3" t="str">
        <f t="shared" si="0"/>
        <v>2020</v>
      </c>
      <c r="J8" s="3" t="str">
        <f t="shared" si="0"/>
        <v>2021</v>
      </c>
      <c r="K8" s="3" t="str">
        <f t="shared" si="0"/>
        <v>2021</v>
      </c>
      <c r="L8" s="3" t="str">
        <f t="shared" si="0"/>
        <v>2021</v>
      </c>
      <c r="M8" s="3" t="str">
        <f t="shared" si="0"/>
        <v>2021</v>
      </c>
      <c r="N8" s="3" t="str">
        <f t="shared" si="0"/>
        <v>2022</v>
      </c>
      <c r="O8" s="3" t="str">
        <f t="shared" si="0"/>
        <v>2022</v>
      </c>
      <c r="P8" s="3" t="str">
        <f t="shared" si="0"/>
        <v>2022</v>
      </c>
      <c r="Q8" s="3" t="str">
        <f t="shared" si="0"/>
        <v>2022</v>
      </c>
      <c r="R8" s="3" t="str">
        <f t="shared" si="0"/>
        <v>2023</v>
      </c>
      <c r="S8" s="3" t="str">
        <f t="shared" si="0"/>
        <v>2023</v>
      </c>
      <c r="T8" s="3" t="str">
        <f t="shared" si="0"/>
        <v>2023</v>
      </c>
      <c r="U8" s="3" t="str">
        <f t="shared" si="0"/>
        <v>2023</v>
      </c>
      <c r="V8" s="3" t="str">
        <f t="shared" si="0"/>
        <v>2024</v>
      </c>
      <c r="W8" s="3" t="str">
        <f t="shared" si="0"/>
        <v>2024</v>
      </c>
      <c r="X8" s="3" t="str">
        <f t="shared" si="0"/>
        <v>2024</v>
      </c>
      <c r="Y8" s="3" t="str">
        <f t="shared" si="0"/>
        <v>2024</v>
      </c>
      <c r="Z8" s="3" t="str">
        <f t="shared" si="0"/>
        <v>2025</v>
      </c>
      <c r="AA8" s="3" t="str">
        <f t="shared" si="0"/>
        <v>2025</v>
      </c>
      <c r="AB8" s="3" t="str">
        <f t="shared" si="0"/>
        <v>2025</v>
      </c>
      <c r="AC8" s="82"/>
    </row>
    <row r="9" spans="1:30" x14ac:dyDescent="0.35">
      <c r="A9" s="16" t="s">
        <v>59</v>
      </c>
      <c r="B9" s="3">
        <v>84.14886792743998</v>
      </c>
      <c r="C9" s="3">
        <v>93.726093811253335</v>
      </c>
      <c r="D9" s="3">
        <v>100</v>
      </c>
      <c r="E9" s="3">
        <v>90.961795011931684</v>
      </c>
      <c r="F9" s="3">
        <v>92.544113606473218</v>
      </c>
      <c r="G9" s="3">
        <v>112.48150774635816</v>
      </c>
      <c r="H9" s="3">
        <v>122.14519886685483</v>
      </c>
      <c r="I9" s="3">
        <v>135.42683986409872</v>
      </c>
      <c r="J9" s="3">
        <v>171.2140403378163</v>
      </c>
      <c r="K9" s="3">
        <v>156.05875712377483</v>
      </c>
      <c r="L9" s="3">
        <v>147.56544251522146</v>
      </c>
      <c r="M9" s="3">
        <v>110.01665232669282</v>
      </c>
      <c r="N9" s="3">
        <v>129.86239938967665</v>
      </c>
      <c r="O9" s="3">
        <v>119.05614325863223</v>
      </c>
      <c r="P9" s="3">
        <v>93.748205986698053</v>
      </c>
      <c r="Q9" s="3">
        <v>104.07998209769593</v>
      </c>
      <c r="R9" s="3">
        <v>125.70970787356208</v>
      </c>
      <c r="S9" s="3">
        <v>114.80389069635825</v>
      </c>
      <c r="T9" s="3">
        <v>118.29273256241409</v>
      </c>
      <c r="U9" s="3">
        <v>129.39984479643795</v>
      </c>
      <c r="V9" s="3">
        <v>117.7796840774807</v>
      </c>
      <c r="W9" s="3">
        <v>106.16260061587201</v>
      </c>
      <c r="X9" s="3">
        <v>91.379469789722421</v>
      </c>
      <c r="Y9" s="3">
        <v>92.931762665697889</v>
      </c>
      <c r="Z9" s="6">
        <v>97.817224687757772</v>
      </c>
      <c r="AA9" s="3">
        <v>92.552217684338245</v>
      </c>
      <c r="AB9" s="3">
        <v>89.641644042459745</v>
      </c>
      <c r="AC9" s="115"/>
      <c r="AD9" s="10"/>
    </row>
    <row r="10" spans="1:30" ht="29" x14ac:dyDescent="0.35">
      <c r="A10" s="17" t="s">
        <v>60</v>
      </c>
      <c r="B10" s="3">
        <v>116.74285620657518</v>
      </c>
      <c r="C10" s="3">
        <v>115.82608330548551</v>
      </c>
      <c r="D10" s="3">
        <v>100</v>
      </c>
      <c r="E10" s="3">
        <v>78.978286417002579</v>
      </c>
      <c r="F10" s="3">
        <v>81.221609086579321</v>
      </c>
      <c r="G10" s="3">
        <v>109.38629015977297</v>
      </c>
      <c r="H10" s="3">
        <v>89.4590607737277</v>
      </c>
      <c r="I10" s="3">
        <v>77.521119841326552</v>
      </c>
      <c r="J10" s="3">
        <v>77.550515733316487</v>
      </c>
      <c r="K10" s="3">
        <v>74.271071301889364</v>
      </c>
      <c r="L10" s="3">
        <v>76.305675731013906</v>
      </c>
      <c r="M10" s="3">
        <v>74.889100309605567</v>
      </c>
      <c r="N10" s="3">
        <v>82.490722107172004</v>
      </c>
      <c r="O10" s="3">
        <v>93.350260384608632</v>
      </c>
      <c r="P10" s="3">
        <v>95.55659471588163</v>
      </c>
      <c r="Q10" s="3">
        <v>74.285207934299308</v>
      </c>
      <c r="R10" s="3">
        <v>85.98087791545322</v>
      </c>
      <c r="S10" s="3">
        <v>87.568160798571654</v>
      </c>
      <c r="T10" s="3">
        <v>75.757769625998733</v>
      </c>
      <c r="U10" s="3">
        <v>74.317286296129865</v>
      </c>
      <c r="V10" s="3">
        <v>69.457741413616418</v>
      </c>
      <c r="W10" s="3">
        <v>89.97173002282095</v>
      </c>
      <c r="X10" s="3">
        <v>88.456518133930231</v>
      </c>
      <c r="Y10" s="3">
        <v>69.043448389135946</v>
      </c>
      <c r="Z10" s="6">
        <v>78.745771558985112</v>
      </c>
      <c r="AA10" s="3">
        <v>72.369260201751771</v>
      </c>
      <c r="AB10" s="3">
        <v>65.937229856162688</v>
      </c>
      <c r="AC10" s="115"/>
      <c r="AD10" s="10"/>
    </row>
    <row r="11" spans="1:30" ht="29" x14ac:dyDescent="0.35">
      <c r="A11" s="17" t="s">
        <v>61</v>
      </c>
      <c r="B11" s="3">
        <v>101.3033325439086</v>
      </c>
      <c r="C11" s="3">
        <v>106.01787135121286</v>
      </c>
      <c r="D11" s="3">
        <v>100</v>
      </c>
      <c r="E11" s="3">
        <v>94.532431248172443</v>
      </c>
      <c r="F11" s="3">
        <v>88.397149122595266</v>
      </c>
      <c r="G11" s="3">
        <v>104.26165376961147</v>
      </c>
      <c r="H11" s="3">
        <v>100.16776992673113</v>
      </c>
      <c r="I11" s="3">
        <v>95.668729161305322</v>
      </c>
      <c r="J11" s="3">
        <v>98.700090513259553</v>
      </c>
      <c r="K11" s="3">
        <v>96.809372647555463</v>
      </c>
      <c r="L11" s="3">
        <v>100.5211797363873</v>
      </c>
      <c r="M11" s="3">
        <v>104.11220061596416</v>
      </c>
      <c r="N11" s="3">
        <v>103.90378068493904</v>
      </c>
      <c r="O11" s="3">
        <v>139.33000974045987</v>
      </c>
      <c r="P11" s="3">
        <v>149.97395622355688</v>
      </c>
      <c r="Q11" s="3">
        <v>139.88963044036669</v>
      </c>
      <c r="R11" s="3">
        <v>165.47233451046398</v>
      </c>
      <c r="S11" s="3">
        <v>184.97064859498954</v>
      </c>
      <c r="T11" s="3">
        <v>182.80229858880935</v>
      </c>
      <c r="U11" s="3">
        <v>187.18433505884889</v>
      </c>
      <c r="V11" s="3">
        <v>176.47365341988086</v>
      </c>
      <c r="W11" s="3">
        <v>185.30552751167136</v>
      </c>
      <c r="X11" s="3">
        <v>176.31075346378788</v>
      </c>
      <c r="Y11" s="3">
        <v>165.71786444500677</v>
      </c>
      <c r="Z11" s="6">
        <v>147.04081901826308</v>
      </c>
      <c r="AA11" s="3">
        <v>169.63217182535638</v>
      </c>
      <c r="AB11" s="3">
        <v>164.55366090309587</v>
      </c>
      <c r="AC11" s="115"/>
      <c r="AD11" s="10"/>
    </row>
    <row r="12" spans="1:30" ht="29" x14ac:dyDescent="0.35">
      <c r="A12" s="17" t="s">
        <v>109</v>
      </c>
      <c r="B12" s="3">
        <v>115.48780909508271</v>
      </c>
      <c r="C12" s="3">
        <v>97.32122007554355</v>
      </c>
      <c r="D12" s="3">
        <v>100</v>
      </c>
      <c r="E12" s="3">
        <v>117.70854511208806</v>
      </c>
      <c r="F12" s="3">
        <v>112.23955899472622</v>
      </c>
      <c r="G12" s="3">
        <v>92.723539902931691</v>
      </c>
      <c r="H12" s="3">
        <v>91.001235947307322</v>
      </c>
      <c r="I12" s="3">
        <v>98.455800594549075</v>
      </c>
      <c r="J12" s="3">
        <v>113.98205541368966</v>
      </c>
      <c r="K12" s="3">
        <v>127.02574551208336</v>
      </c>
      <c r="L12" s="3">
        <v>175.96875059002008</v>
      </c>
      <c r="M12" s="3">
        <v>220.30585369164001</v>
      </c>
      <c r="N12" s="3">
        <v>274.16549266970651</v>
      </c>
      <c r="O12" s="3">
        <v>377.24049020413332</v>
      </c>
      <c r="P12" s="3">
        <v>394.05935798993289</v>
      </c>
      <c r="Q12" s="3">
        <v>350.06472588684454</v>
      </c>
      <c r="R12" s="3">
        <v>253.65247534853279</v>
      </c>
      <c r="S12" s="3">
        <v>195.56738064732664</v>
      </c>
      <c r="T12" s="3">
        <v>164.80932803805305</v>
      </c>
      <c r="U12" s="3">
        <v>183.79075160390511</v>
      </c>
      <c r="V12" s="3">
        <v>157.08663498362577</v>
      </c>
      <c r="W12" s="3">
        <v>166.47464328176434</v>
      </c>
      <c r="X12" s="3">
        <v>165.75116708874003</v>
      </c>
      <c r="Y12" s="3">
        <v>158.41544518116254</v>
      </c>
      <c r="Z12" s="6">
        <v>141.77706168408594</v>
      </c>
      <c r="AA12" s="3">
        <v>133.93922778425772</v>
      </c>
      <c r="AB12" s="3">
        <v>130.15419722538303</v>
      </c>
      <c r="AC12" s="115"/>
      <c r="AD12" s="10"/>
    </row>
    <row r="13" spans="1:30" ht="29" x14ac:dyDescent="0.35">
      <c r="A13" s="17" t="s">
        <v>110</v>
      </c>
      <c r="B13" s="3">
        <v>86.277239077973746</v>
      </c>
      <c r="C13" s="3">
        <v>87.030412170516328</v>
      </c>
      <c r="D13" s="3">
        <v>100</v>
      </c>
      <c r="E13" s="3">
        <v>102.17596800762774</v>
      </c>
      <c r="F13" s="3">
        <v>112.69390515951791</v>
      </c>
      <c r="G13" s="3">
        <v>135.48460196597154</v>
      </c>
      <c r="H13" s="3">
        <v>139.3906318684181</v>
      </c>
      <c r="I13" s="3">
        <v>132.74760969019266</v>
      </c>
      <c r="J13" s="3">
        <v>118.9300375516239</v>
      </c>
      <c r="K13" s="3">
        <v>114.85270323699702</v>
      </c>
      <c r="L13" s="3">
        <v>114.80288934863869</v>
      </c>
      <c r="M13" s="3">
        <v>120.34586266360792</v>
      </c>
      <c r="N13" s="3">
        <v>122.12775247649807</v>
      </c>
      <c r="O13" s="3">
        <v>121.70612916686578</v>
      </c>
      <c r="P13" s="3">
        <v>121.51171025033956</v>
      </c>
      <c r="Q13" s="3">
        <v>121.28545651590655</v>
      </c>
      <c r="R13" s="3">
        <v>133.81468315146151</v>
      </c>
      <c r="S13" s="3">
        <v>144.72972372336906</v>
      </c>
      <c r="T13" s="3">
        <v>140.33699276669523</v>
      </c>
      <c r="U13" s="3">
        <v>141.59606184675627</v>
      </c>
      <c r="V13" s="3">
        <v>146.80560842748099</v>
      </c>
      <c r="W13" s="3">
        <v>162.4218553306934</v>
      </c>
      <c r="X13" s="3">
        <v>163.52222948857238</v>
      </c>
      <c r="Y13" s="3">
        <v>176.44008663498269</v>
      </c>
      <c r="Z13" s="6">
        <v>191.36642057334819</v>
      </c>
      <c r="AA13" s="3">
        <v>216.29984582288233</v>
      </c>
      <c r="AB13" s="3">
        <v>215.01676082495459</v>
      </c>
      <c r="AC13" s="10"/>
      <c r="AD13" s="10"/>
    </row>
    <row r="14" spans="1:30" ht="29" x14ac:dyDescent="0.35">
      <c r="A14" s="17" t="s">
        <v>111</v>
      </c>
      <c r="B14" s="3">
        <v>115.04472424575636</v>
      </c>
      <c r="C14" s="3">
        <v>114.62703654496113</v>
      </c>
      <c r="D14" s="3">
        <v>100</v>
      </c>
      <c r="E14" s="3">
        <v>137.78352756796869</v>
      </c>
      <c r="F14" s="3">
        <v>159.90130381547206</v>
      </c>
      <c r="G14" s="3">
        <v>194.87464568887856</v>
      </c>
      <c r="H14" s="3">
        <v>194.85666891014338</v>
      </c>
      <c r="I14" s="3">
        <v>230.7987260997802</v>
      </c>
      <c r="J14" s="3">
        <v>228.48561059929668</v>
      </c>
      <c r="K14" s="3">
        <v>290.7438985407087</v>
      </c>
      <c r="L14" s="3">
        <v>266.25648777064004</v>
      </c>
      <c r="M14" s="3">
        <v>244.49114747677768</v>
      </c>
      <c r="N14" s="3">
        <v>244.31701408024117</v>
      </c>
      <c r="O14" s="3">
        <v>255.02978929642271</v>
      </c>
      <c r="P14" s="3">
        <v>242.40737753054856</v>
      </c>
      <c r="Q14" s="3">
        <v>221.66788837183128</v>
      </c>
      <c r="R14" s="3">
        <v>209.51241597754841</v>
      </c>
      <c r="S14" s="3">
        <v>187.97712842921706</v>
      </c>
      <c r="T14" s="3">
        <v>148.24898800789961</v>
      </c>
      <c r="U14" s="3">
        <v>121.38252918061897</v>
      </c>
      <c r="V14" s="3">
        <v>135.8876684421603</v>
      </c>
      <c r="W14" s="3">
        <v>135.55208533239079</v>
      </c>
      <c r="X14" s="3">
        <v>100.36224545901827</v>
      </c>
      <c r="Y14" s="3">
        <v>132.28193856111437</v>
      </c>
      <c r="Z14" s="6">
        <v>116.8482124809191</v>
      </c>
      <c r="AA14" s="3">
        <v>138.57909555812878</v>
      </c>
      <c r="AB14" s="3">
        <v>142.55707792051621</v>
      </c>
      <c r="AC14" s="10"/>
      <c r="AD14" s="10"/>
    </row>
    <row r="15" spans="1:30" ht="29" x14ac:dyDescent="0.35">
      <c r="A15" s="17" t="s">
        <v>112</v>
      </c>
      <c r="B15" s="3">
        <v>106.51576354902166</v>
      </c>
      <c r="C15" s="3">
        <v>109.57370787480325</v>
      </c>
      <c r="D15" s="3">
        <v>100</v>
      </c>
      <c r="E15" s="3">
        <v>94.302262050017873</v>
      </c>
      <c r="F15" s="3">
        <v>101.23099077407707</v>
      </c>
      <c r="G15" s="3">
        <v>119.45412966667269</v>
      </c>
      <c r="H15" s="3">
        <v>111.19366748138411</v>
      </c>
      <c r="I15" s="3">
        <v>112.94460477867605</v>
      </c>
      <c r="J15" s="3">
        <v>108.79852492877637</v>
      </c>
      <c r="K15" s="3">
        <v>126.50325562895519</v>
      </c>
      <c r="L15" s="3">
        <v>137.27244623016315</v>
      </c>
      <c r="M15" s="3">
        <v>150.25096107360088</v>
      </c>
      <c r="N15" s="3">
        <v>143.56419421387375</v>
      </c>
      <c r="O15" s="3">
        <v>154.07743949063607</v>
      </c>
      <c r="P15" s="3">
        <v>115.54293014675775</v>
      </c>
      <c r="Q15" s="3">
        <v>134.90156201134141</v>
      </c>
      <c r="R15" s="3">
        <v>121.35046316938161</v>
      </c>
      <c r="S15" s="3">
        <v>150.82492446270791</v>
      </c>
      <c r="T15" s="3">
        <v>145.11653917439688</v>
      </c>
      <c r="U15" s="3">
        <v>141.28708178394086</v>
      </c>
      <c r="V15" s="3">
        <v>129.44276117483668</v>
      </c>
      <c r="W15" s="3">
        <v>138.89666685677625</v>
      </c>
      <c r="X15" s="3">
        <v>129.5977051121767</v>
      </c>
      <c r="Y15" s="3">
        <v>119.21553406093624</v>
      </c>
      <c r="Z15" s="6">
        <v>115.18396114939409</v>
      </c>
      <c r="AA15" s="3">
        <v>107.96468451927912</v>
      </c>
      <c r="AB15" s="3">
        <v>91.112043805394066</v>
      </c>
      <c r="AC15" s="115"/>
      <c r="AD15" s="10"/>
    </row>
    <row r="18" spans="1:1" s="13" customFormat="1" x14ac:dyDescent="0.35">
      <c r="A18" s="13" t="s">
        <v>62</v>
      </c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F2E41-1EAE-49AE-8B1F-8D4256C654DB}">
  <dimension ref="A1:P23"/>
  <sheetViews>
    <sheetView zoomScale="76" zoomScaleNormal="76" workbookViewId="0">
      <pane xSplit="1" ySplit="5" topLeftCell="B6" activePane="bottomRight" state="frozen"/>
      <selection pane="topRight" activeCell="D1" sqref="D1"/>
      <selection pane="bottomLeft" activeCell="A9" sqref="A9"/>
      <selection pane="bottomRight" activeCell="A16" sqref="A16"/>
    </sheetView>
  </sheetViews>
  <sheetFormatPr defaultRowHeight="14.5" x14ac:dyDescent="0.35"/>
  <cols>
    <col min="1" max="2" width="12.1796875" style="6" customWidth="1"/>
    <col min="3" max="3" width="20.54296875" style="6" bestFit="1" customWidth="1"/>
    <col min="4" max="5" width="17.1796875" style="6" bestFit="1" customWidth="1"/>
    <col min="6" max="7" width="16.08984375" style="6" bestFit="1" customWidth="1"/>
    <col min="8" max="8" width="16.08984375" style="6" customWidth="1"/>
    <col min="9" max="10" width="17.1796875" style="6" bestFit="1" customWidth="1"/>
    <col min="11" max="11" width="17.1796875" style="6" customWidth="1"/>
    <col min="12" max="12" width="17.1796875" style="6" bestFit="1" customWidth="1"/>
    <col min="13" max="13" width="14.6328125" style="6" bestFit="1" customWidth="1"/>
    <col min="14" max="14" width="16.08984375" style="6" bestFit="1" customWidth="1"/>
    <col min="15" max="15" width="14.6328125" style="6" bestFit="1" customWidth="1"/>
    <col min="16" max="18" width="16.08984375" style="6" bestFit="1" customWidth="1"/>
    <col min="19" max="16384" width="8.7265625" style="6"/>
  </cols>
  <sheetData>
    <row r="1" spans="1:16" ht="26" x14ac:dyDescent="0.6">
      <c r="A1" s="1" t="s">
        <v>237</v>
      </c>
    </row>
    <row r="2" spans="1:16" x14ac:dyDescent="0.35">
      <c r="A2" s="6" t="s">
        <v>236</v>
      </c>
      <c r="E2" s="160"/>
    </row>
    <row r="4" spans="1:16" s="132" customFormat="1" x14ac:dyDescent="0.35">
      <c r="B4" s="132">
        <v>2024</v>
      </c>
      <c r="H4" s="132" t="s">
        <v>133</v>
      </c>
      <c r="I4" s="132">
        <v>2025</v>
      </c>
    </row>
    <row r="5" spans="1:16" x14ac:dyDescent="0.35">
      <c r="B5" s="6" t="s">
        <v>208</v>
      </c>
      <c r="C5" s="6" t="s">
        <v>209</v>
      </c>
      <c r="D5" s="6" t="s">
        <v>210</v>
      </c>
      <c r="E5" s="6" t="s">
        <v>211</v>
      </c>
      <c r="F5" s="6" t="s">
        <v>212</v>
      </c>
      <c r="G5" s="6" t="s">
        <v>213</v>
      </c>
      <c r="I5" s="6" t="s">
        <v>208</v>
      </c>
      <c r="J5" s="6" t="s">
        <v>209</v>
      </c>
      <c r="K5" s="6" t="s">
        <v>210</v>
      </c>
      <c r="L5" s="6" t="s">
        <v>211</v>
      </c>
      <c r="M5" s="6" t="s">
        <v>212</v>
      </c>
      <c r="N5" s="6" t="s">
        <v>213</v>
      </c>
    </row>
    <row r="6" spans="1:16" x14ac:dyDescent="0.35">
      <c r="A6" s="161" t="s">
        <v>64</v>
      </c>
      <c r="B6" s="161">
        <v>608.08336171497911</v>
      </c>
      <c r="C6" s="161">
        <v>787.80273168454414</v>
      </c>
      <c r="D6" s="161">
        <v>882.78777374165168</v>
      </c>
      <c r="E6" s="161">
        <v>831.58000564275346</v>
      </c>
      <c r="F6" s="161">
        <v>580.27475444299</v>
      </c>
      <c r="G6" s="161">
        <v>782.48615340103254</v>
      </c>
      <c r="H6" s="161"/>
      <c r="I6" s="6">
        <v>612.08657451872216</v>
      </c>
      <c r="J6" s="6">
        <v>610.87652582963642</v>
      </c>
      <c r="K6" s="6">
        <v>687.61104353091571</v>
      </c>
      <c r="L6" s="6">
        <v>676.67965390636436</v>
      </c>
      <c r="M6" s="6">
        <v>650.58127758820046</v>
      </c>
      <c r="N6" s="6">
        <v>875.10939155008384</v>
      </c>
      <c r="O6" s="9">
        <f t="shared" ref="O6:O8" si="0">N6/G6-1</f>
        <v>0.1183704500667131</v>
      </c>
      <c r="P6" s="6">
        <f>SUM(L6:N6)</f>
        <v>2202.3703230446486</v>
      </c>
    </row>
    <row r="7" spans="1:16" x14ac:dyDescent="0.35">
      <c r="A7" s="6" t="s">
        <v>214</v>
      </c>
      <c r="B7" s="6">
        <v>178.98158145991513</v>
      </c>
      <c r="C7" s="6">
        <v>254.96218716072431</v>
      </c>
      <c r="D7" s="6">
        <v>207.88733561383503</v>
      </c>
      <c r="E7" s="6">
        <v>200.28407373928289</v>
      </c>
      <c r="F7" s="6">
        <v>213.92179988240778</v>
      </c>
      <c r="G7" s="6">
        <v>289.37796465649291</v>
      </c>
      <c r="I7" s="6">
        <v>173.71772212819968</v>
      </c>
      <c r="J7" s="6">
        <v>217.74588272665497</v>
      </c>
      <c r="K7" s="6">
        <v>287.0161986700756</v>
      </c>
      <c r="L7" s="6">
        <v>283.38715016161547</v>
      </c>
      <c r="M7" s="6">
        <v>351.72495924870975</v>
      </c>
      <c r="N7" s="6">
        <v>465.83391231113598</v>
      </c>
      <c r="O7" s="9">
        <f t="shared" si="0"/>
        <v>0.60977672527383242</v>
      </c>
      <c r="P7" s="6">
        <f t="shared" ref="P7:P13" si="1">SUM(L7:N7)</f>
        <v>1100.9460217214612</v>
      </c>
    </row>
    <row r="8" spans="1:16" x14ac:dyDescent="0.35">
      <c r="A8" s="6" t="s">
        <v>215</v>
      </c>
      <c r="B8" s="6">
        <v>179.76092435505495</v>
      </c>
      <c r="C8" s="6">
        <v>263.03897842749825</v>
      </c>
      <c r="D8" s="6">
        <v>251.48293723190534</v>
      </c>
      <c r="E8" s="6">
        <v>229.9190895992549</v>
      </c>
      <c r="F8" s="6">
        <v>159.64678313105986</v>
      </c>
      <c r="G8" s="6">
        <v>234.20400005673116</v>
      </c>
      <c r="I8" s="6">
        <v>205.14427755447429</v>
      </c>
      <c r="J8" s="6">
        <v>223.81710584322661</v>
      </c>
      <c r="K8" s="6">
        <v>167.36599559308354</v>
      </c>
      <c r="L8" s="6">
        <v>235.81456127310202</v>
      </c>
      <c r="M8" s="6">
        <v>107.73159479962783</v>
      </c>
      <c r="N8" s="6">
        <v>172.06021482932283</v>
      </c>
      <c r="O8" s="9">
        <f t="shared" si="0"/>
        <v>-0.26534040926865154</v>
      </c>
      <c r="P8" s="6">
        <f t="shared" si="1"/>
        <v>515.60637090205273</v>
      </c>
    </row>
    <row r="9" spans="1:16" x14ac:dyDescent="0.35">
      <c r="A9" s="6" t="s">
        <v>216</v>
      </c>
      <c r="B9" s="6">
        <v>164.88106804707078</v>
      </c>
      <c r="C9" s="6">
        <v>83.788546217483812</v>
      </c>
      <c r="D9" s="6">
        <v>300.08334734212951</v>
      </c>
      <c r="E9" s="6">
        <v>203.44684301640783</v>
      </c>
      <c r="F9" s="6">
        <v>79.382642774733213</v>
      </c>
      <c r="G9" s="6">
        <v>134.29523543427698</v>
      </c>
      <c r="I9" s="6">
        <v>100.3580419399196</v>
      </c>
      <c r="J9" s="6">
        <v>64.273973637252567</v>
      </c>
      <c r="K9" s="6">
        <v>78.590880149812733</v>
      </c>
      <c r="L9" s="6">
        <v>1.5373441565023482</v>
      </c>
      <c r="M9" s="6">
        <v>69.479893228799455</v>
      </c>
      <c r="N9" s="6">
        <v>122.77310195858981</v>
      </c>
      <c r="O9" s="9">
        <f>N9/G9-1</f>
        <v>-8.5797038431240646E-2</v>
      </c>
      <c r="P9" s="6">
        <f t="shared" si="1"/>
        <v>193.79033934389162</v>
      </c>
    </row>
    <row r="10" spans="1:16" x14ac:dyDescent="0.35">
      <c r="A10" s="6" t="s">
        <v>217</v>
      </c>
      <c r="B10" s="6">
        <v>36.071009499992051</v>
      </c>
      <c r="C10" s="6">
        <v>73.581265796673463</v>
      </c>
      <c r="D10" s="6">
        <v>51.344406309388056</v>
      </c>
      <c r="E10" s="6">
        <v>63.422194428465779</v>
      </c>
      <c r="F10" s="6">
        <v>44.9890684142797</v>
      </c>
      <c r="G10" s="6">
        <v>26.896070857207693</v>
      </c>
      <c r="I10" s="6">
        <v>58.940860006346512</v>
      </c>
      <c r="J10" s="6">
        <v>34.889531635849359</v>
      </c>
      <c r="K10" s="6">
        <v>61.222558198210322</v>
      </c>
      <c r="L10" s="6">
        <v>47.904218501875192</v>
      </c>
      <c r="M10" s="6">
        <v>60.543455653007697</v>
      </c>
      <c r="N10" s="6">
        <v>50.994601287073301</v>
      </c>
      <c r="O10" s="9">
        <f t="shared" ref="O10:O13" si="2">N10/G10-1</f>
        <v>0.8959870219633812</v>
      </c>
      <c r="P10" s="6">
        <f t="shared" si="1"/>
        <v>159.44227544195618</v>
      </c>
    </row>
    <row r="11" spans="1:16" x14ac:dyDescent="0.35">
      <c r="A11" s="6" t="s">
        <v>218</v>
      </c>
      <c r="B11" s="6">
        <v>31.992991305361429</v>
      </c>
      <c r="C11" s="6">
        <v>50.988987872931766</v>
      </c>
      <c r="D11" s="6">
        <v>38.931638757669546</v>
      </c>
      <c r="E11" s="6">
        <v>63.07765688772016</v>
      </c>
      <c r="F11" s="6">
        <v>39.351410663175884</v>
      </c>
      <c r="G11" s="6">
        <v>44.268803313099227</v>
      </c>
      <c r="I11" s="6">
        <v>39.054286968478948</v>
      </c>
      <c r="J11" s="6">
        <v>41.859972819631736</v>
      </c>
      <c r="K11" s="6">
        <v>35.069902274103477</v>
      </c>
      <c r="L11" s="6">
        <v>39.656072068115016</v>
      </c>
      <c r="M11" s="6">
        <v>31.008973687921259</v>
      </c>
      <c r="N11" s="6">
        <v>29.152229602686063</v>
      </c>
      <c r="O11" s="9">
        <f t="shared" si="2"/>
        <v>-0.34147238188252849</v>
      </c>
      <c r="P11" s="6">
        <f t="shared" si="1"/>
        <v>99.817275358722341</v>
      </c>
    </row>
    <row r="12" spans="1:16" x14ac:dyDescent="0.35">
      <c r="A12" s="6" t="s">
        <v>219</v>
      </c>
      <c r="B12" s="6">
        <v>10.968651562756641</v>
      </c>
      <c r="C12" s="6">
        <v>21.057720990576279</v>
      </c>
      <c r="D12" s="6">
        <v>32.160478416680242</v>
      </c>
      <c r="E12" s="6">
        <v>36.544759470786424</v>
      </c>
      <c r="F12" s="6">
        <v>38.504331665594293</v>
      </c>
      <c r="G12" s="6">
        <v>31.537362965904578</v>
      </c>
      <c r="I12" s="6">
        <v>8.7795887455045492</v>
      </c>
      <c r="J12" s="6">
        <v>16.586113980763812</v>
      </c>
      <c r="K12" s="6">
        <v>53.249712429074442</v>
      </c>
      <c r="L12" s="6">
        <v>53.392983917288916</v>
      </c>
      <c r="M12" s="6">
        <v>23.296512592007669</v>
      </c>
      <c r="N12" s="6">
        <v>21.321551762730831</v>
      </c>
      <c r="O12" s="9">
        <f t="shared" si="2"/>
        <v>-0.32392724826797292</v>
      </c>
      <c r="P12" s="6">
        <f t="shared" si="1"/>
        <v>98.011048272027423</v>
      </c>
    </row>
    <row r="13" spans="1:16" x14ac:dyDescent="0.35">
      <c r="A13" s="6" t="s">
        <v>220</v>
      </c>
      <c r="B13" s="6">
        <v>5.4271354848280939</v>
      </c>
      <c r="C13" s="6">
        <v>40.385045218656352</v>
      </c>
      <c r="D13" s="6">
        <v>0.89763007004398099</v>
      </c>
      <c r="E13" s="6">
        <v>34.885388500835461</v>
      </c>
      <c r="F13" s="6">
        <v>4.4787179117392562</v>
      </c>
      <c r="G13" s="6">
        <v>21.90671611732002</v>
      </c>
      <c r="I13" s="6">
        <v>26.091797175798604</v>
      </c>
      <c r="J13" s="6">
        <v>11.703945186257339</v>
      </c>
      <c r="K13" s="6">
        <v>5.0957962165556534</v>
      </c>
      <c r="L13" s="6">
        <v>14.987323827865438</v>
      </c>
      <c r="M13" s="6">
        <v>6.7958883781268495</v>
      </c>
      <c r="N13" s="6">
        <v>12.973779798545046</v>
      </c>
      <c r="O13" s="9">
        <f t="shared" si="2"/>
        <v>-0.40777158342378672</v>
      </c>
      <c r="P13" s="6">
        <f t="shared" si="1"/>
        <v>34.756992004537338</v>
      </c>
    </row>
    <row r="14" spans="1:16" x14ac:dyDescent="0.35">
      <c r="A14" s="6" t="s">
        <v>207</v>
      </c>
    </row>
    <row r="16" spans="1:16" x14ac:dyDescent="0.35">
      <c r="A16" s="13" t="s">
        <v>62</v>
      </c>
    </row>
    <row r="19" spans="2:2" x14ac:dyDescent="0.35">
      <c r="B19" s="161"/>
    </row>
    <row r="20" spans="2:2" x14ac:dyDescent="0.35">
      <c r="B20" s="161"/>
    </row>
    <row r="21" spans="2:2" x14ac:dyDescent="0.35">
      <c r="B21" s="161"/>
    </row>
    <row r="22" spans="2:2" x14ac:dyDescent="0.35">
      <c r="B22" s="161"/>
    </row>
    <row r="23" spans="2:2" x14ac:dyDescent="0.35">
      <c r="B23" s="161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A8154-6F9B-4F73-B83A-2558D0FAD008}">
  <dimension ref="A1:H34"/>
  <sheetViews>
    <sheetView zoomScale="53" zoomScaleNormal="53" workbookViewId="0">
      <pane xSplit="1" ySplit="5" topLeftCell="B6" activePane="bottomRight" state="frozen"/>
      <selection pane="topRight" activeCell="D1" sqref="D1"/>
      <selection pane="bottomLeft" activeCell="A10" sqref="A10"/>
      <selection pane="bottomRight" activeCell="E39" sqref="E39"/>
    </sheetView>
  </sheetViews>
  <sheetFormatPr defaultRowHeight="14.5" x14ac:dyDescent="0.35"/>
  <cols>
    <col min="1" max="9" width="8.7265625" style="6"/>
    <col min="10" max="10" width="11" style="6" bestFit="1" customWidth="1"/>
    <col min="11" max="12" width="8.7265625" style="6"/>
    <col min="13" max="14" width="17.1796875" style="6" bestFit="1" customWidth="1"/>
    <col min="15" max="16" width="16.08984375" style="6" bestFit="1" customWidth="1"/>
    <col min="17" max="16384" width="8.7265625" style="6"/>
  </cols>
  <sheetData>
    <row r="1" spans="1:5" ht="26" x14ac:dyDescent="0.6">
      <c r="A1" s="1" t="s">
        <v>239</v>
      </c>
    </row>
    <row r="2" spans="1:5" x14ac:dyDescent="0.35">
      <c r="A2" s="6" t="s">
        <v>238</v>
      </c>
    </row>
    <row r="5" spans="1:5" s="176" customFormat="1" ht="58" x14ac:dyDescent="0.35">
      <c r="B5" s="176" t="s">
        <v>175</v>
      </c>
      <c r="C5" s="176" t="s">
        <v>176</v>
      </c>
      <c r="D5" s="176" t="s">
        <v>177</v>
      </c>
      <c r="E5" s="176" t="s">
        <v>178</v>
      </c>
    </row>
    <row r="6" spans="1:5" x14ac:dyDescent="0.35">
      <c r="A6" s="6" t="s">
        <v>167</v>
      </c>
      <c r="B6" s="6">
        <v>7.6317779103896104</v>
      </c>
      <c r="C6" s="6">
        <v>14.698358958441558</v>
      </c>
      <c r="D6" s="131">
        <v>3.1957458185300003</v>
      </c>
      <c r="E6" s="131">
        <v>1.0456089396799999</v>
      </c>
    </row>
    <row r="7" spans="1:5" x14ac:dyDescent="0.35">
      <c r="B7" s="6">
        <v>8.870600632051282</v>
      </c>
      <c r="C7" s="6">
        <v>13.498845006410257</v>
      </c>
      <c r="D7" s="131">
        <v>3.5493120630199999</v>
      </c>
      <c r="E7" s="131">
        <v>0.90225139561000001</v>
      </c>
    </row>
    <row r="8" spans="1:5" x14ac:dyDescent="0.35">
      <c r="B8" s="6">
        <v>9.5816695623409682</v>
      </c>
      <c r="C8" s="6">
        <v>10.410652786259542</v>
      </c>
      <c r="D8" s="131">
        <v>4.0645402411599996</v>
      </c>
      <c r="E8" s="131">
        <v>0.75804894888999996</v>
      </c>
    </row>
    <row r="9" spans="1:5" x14ac:dyDescent="0.35">
      <c r="B9" s="6">
        <v>9.112445048162229</v>
      </c>
      <c r="C9" s="6">
        <v>11.758944408111534</v>
      </c>
      <c r="D9" s="131">
        <v>4.0890680018100003</v>
      </c>
      <c r="E9" s="131">
        <v>0.87557928492000003</v>
      </c>
    </row>
    <row r="10" spans="1:5" x14ac:dyDescent="0.35">
      <c r="A10" s="6" t="s">
        <v>168</v>
      </c>
      <c r="B10" s="6">
        <v>7.3246747369077303</v>
      </c>
      <c r="C10" s="6">
        <v>11.562250706982542</v>
      </c>
      <c r="D10" s="131">
        <v>3.5149594825700001</v>
      </c>
      <c r="E10" s="131">
        <v>0.84588312615999994</v>
      </c>
    </row>
    <row r="11" spans="1:5" x14ac:dyDescent="0.35">
      <c r="B11" s="6">
        <v>6.6531830577164364</v>
      </c>
      <c r="C11" s="6">
        <v>10.364514168130489</v>
      </c>
      <c r="D11" s="131">
        <v>2.70691801106</v>
      </c>
      <c r="E11" s="131">
        <v>0.64309343629999993</v>
      </c>
    </row>
    <row r="12" spans="1:5" x14ac:dyDescent="0.35">
      <c r="B12" s="6">
        <v>7.7454104111111111</v>
      </c>
      <c r="C12" s="6">
        <v>9.4886580962962963</v>
      </c>
      <c r="D12" s="131">
        <v>3.2800968572300002</v>
      </c>
      <c r="E12" s="131">
        <v>0.65542182984000008</v>
      </c>
    </row>
    <row r="13" spans="1:5" x14ac:dyDescent="0.35">
      <c r="B13" s="6">
        <v>8.8941460565805652</v>
      </c>
      <c r="C13" s="6">
        <v>14.666123423124231</v>
      </c>
      <c r="D13" s="131">
        <v>3.94370562794</v>
      </c>
      <c r="E13" s="131">
        <v>1.0433708450099999</v>
      </c>
    </row>
    <row r="14" spans="1:5" x14ac:dyDescent="0.35">
      <c r="A14" s="6" t="s">
        <v>169</v>
      </c>
      <c r="B14" s="6">
        <v>8.1319439335748793</v>
      </c>
      <c r="C14" s="6">
        <v>15.59199227415459</v>
      </c>
      <c r="D14" s="131">
        <v>3.4949990570100002</v>
      </c>
      <c r="E14" s="131">
        <v>1.2437582660499999</v>
      </c>
    </row>
    <row r="15" spans="1:5" x14ac:dyDescent="0.35">
      <c r="B15" s="6">
        <v>8.7618476407185639</v>
      </c>
      <c r="C15" s="6">
        <v>13.572628228742516</v>
      </c>
      <c r="D15" s="131">
        <v>3.8392688863800002</v>
      </c>
      <c r="E15" s="131">
        <v>0.90548748196000006</v>
      </c>
    </row>
    <row r="16" spans="1:5" x14ac:dyDescent="0.35">
      <c r="B16" s="6">
        <v>7.5349228682352951</v>
      </c>
      <c r="C16" s="6">
        <v>15.552023837647059</v>
      </c>
      <c r="D16" s="131">
        <v>3.1797389899400001</v>
      </c>
      <c r="E16" s="131">
        <v>0.91112335447000004</v>
      </c>
    </row>
    <row r="17" spans="1:5" x14ac:dyDescent="0.35">
      <c r="B17" s="6">
        <v>7.5878517305458768</v>
      </c>
      <c r="C17" s="6">
        <v>18.347417866434377</v>
      </c>
      <c r="D17" s="131">
        <v>3.0916295376999998</v>
      </c>
      <c r="E17" s="131">
        <v>0.99174864169999988</v>
      </c>
    </row>
    <row r="18" spans="1:5" x14ac:dyDescent="0.35">
      <c r="A18" s="6" t="s">
        <v>170</v>
      </c>
      <c r="B18" s="6">
        <v>9.516612424173319</v>
      </c>
      <c r="C18" s="6">
        <v>14.386252400228051</v>
      </c>
      <c r="D18" s="131">
        <v>3.88527058747</v>
      </c>
      <c r="E18" s="131">
        <v>0.83680020016000001</v>
      </c>
    </row>
    <row r="19" spans="1:5" x14ac:dyDescent="0.35">
      <c r="B19" s="6">
        <v>10.516885537861915</v>
      </c>
      <c r="C19" s="6">
        <v>17.116099734966593</v>
      </c>
      <c r="D19" s="131">
        <v>3.2019365225900001</v>
      </c>
      <c r="E19" s="131">
        <v>0.89228978294000005</v>
      </c>
    </row>
    <row r="20" spans="1:5" x14ac:dyDescent="0.35">
      <c r="B20" s="6">
        <v>12.529289444201313</v>
      </c>
      <c r="C20" s="6">
        <v>19.037480502188185</v>
      </c>
      <c r="D20" s="131">
        <v>3.5438948883500001</v>
      </c>
      <c r="E20" s="131">
        <v>0.90003567501000004</v>
      </c>
    </row>
    <row r="21" spans="1:5" x14ac:dyDescent="0.35">
      <c r="B21" s="6">
        <v>11.181071770314194</v>
      </c>
      <c r="C21" s="6">
        <v>14.12694980823402</v>
      </c>
      <c r="D21" s="131">
        <v>3.3905343643400001</v>
      </c>
      <c r="E21" s="131">
        <v>0.76338875146000007</v>
      </c>
    </row>
    <row r="22" spans="1:5" x14ac:dyDescent="0.35">
      <c r="A22" s="6" t="s">
        <v>171</v>
      </c>
      <c r="B22" s="6">
        <v>16.008724456869011</v>
      </c>
      <c r="C22" s="6">
        <v>24.10571018423855</v>
      </c>
      <c r="D22" s="131">
        <v>4.1039453954899994</v>
      </c>
      <c r="E22" s="131">
        <v>1.2367930953299999</v>
      </c>
    </row>
    <row r="23" spans="1:5" x14ac:dyDescent="0.35">
      <c r="B23" s="6">
        <v>16.810035096194504</v>
      </c>
      <c r="C23" s="6">
        <v>20.296445289640594</v>
      </c>
      <c r="D23" s="131">
        <v>3.85510347013</v>
      </c>
      <c r="E23" s="131">
        <v>0.94888210442000009</v>
      </c>
    </row>
    <row r="24" spans="1:5" x14ac:dyDescent="0.35">
      <c r="B24" s="6">
        <v>21.169685034267914</v>
      </c>
      <c r="C24" s="6">
        <v>17.20664825233645</v>
      </c>
      <c r="D24" s="131">
        <v>4.9125047395999992</v>
      </c>
      <c r="E24" s="131">
        <v>0.84595596680000007</v>
      </c>
    </row>
    <row r="25" spans="1:5" x14ac:dyDescent="0.35">
      <c r="B25" s="6">
        <v>21.767363657054585</v>
      </c>
      <c r="C25" s="6">
        <v>19.998536239958806</v>
      </c>
      <c r="D25" s="131">
        <v>4.9329483700900001</v>
      </c>
      <c r="E25" s="131">
        <v>0.98250080013999996</v>
      </c>
    </row>
    <row r="26" spans="1:5" x14ac:dyDescent="0.35">
      <c r="A26" s="6" t="s">
        <v>172</v>
      </c>
      <c r="B26" s="6">
        <v>20.949054146612738</v>
      </c>
      <c r="C26" s="6">
        <v>19.918557111223457</v>
      </c>
      <c r="D26" s="131">
        <v>5.0356412299099995</v>
      </c>
      <c r="E26" s="131">
        <v>1.0440163253999999</v>
      </c>
    </row>
    <row r="27" spans="1:5" x14ac:dyDescent="0.35">
      <c r="B27" s="6">
        <v>22.051246206237423</v>
      </c>
      <c r="C27" s="6">
        <v>18.664819769617704</v>
      </c>
      <c r="D27" s="131">
        <v>5.0479495081400003</v>
      </c>
      <c r="E27" s="131">
        <v>0.96896526926999993</v>
      </c>
    </row>
    <row r="28" spans="1:5" x14ac:dyDescent="0.35">
      <c r="B28" s="6">
        <v>22.088081538000001</v>
      </c>
      <c r="C28" s="6">
        <v>16.816718651999999</v>
      </c>
      <c r="D28" s="131">
        <v>5.3143411918500005</v>
      </c>
      <c r="E28" s="131">
        <v>0.88643813400000004</v>
      </c>
    </row>
    <row r="29" spans="1:5" x14ac:dyDescent="0.35">
      <c r="B29" s="6">
        <v>19.865201428999999</v>
      </c>
      <c r="C29" s="6">
        <v>13.967187505</v>
      </c>
      <c r="D29" s="131">
        <v>5.0850342586599995</v>
      </c>
      <c r="E29" s="131">
        <v>0.72968992959000001</v>
      </c>
    </row>
    <row r="30" spans="1:5" x14ac:dyDescent="0.35">
      <c r="A30" s="6" t="s">
        <v>173</v>
      </c>
      <c r="B30" s="6">
        <v>15.301173125984253</v>
      </c>
      <c r="C30" s="6">
        <v>13.168135129921259</v>
      </c>
      <c r="D30" s="131">
        <v>4.440474580370001</v>
      </c>
      <c r="E30" s="131">
        <v>0.74246080990000007</v>
      </c>
    </row>
    <row r="31" spans="1:5" x14ac:dyDescent="0.35">
      <c r="B31" s="6">
        <v>22.75607030078125</v>
      </c>
      <c r="C31" s="6">
        <v>7.437206342773437</v>
      </c>
      <c r="D31" s="131">
        <v>5.7129321655300007</v>
      </c>
      <c r="E31" s="131">
        <v>0.44545872132000014</v>
      </c>
    </row>
    <row r="32" spans="1:5" x14ac:dyDescent="0.35">
      <c r="B32" s="6">
        <v>25.97202602224371</v>
      </c>
      <c r="C32" s="6">
        <v>5.0118855048355897</v>
      </c>
      <c r="D32" s="131">
        <v>6.7212775998099996</v>
      </c>
      <c r="E32" s="131">
        <v>0.28661125199999998</v>
      </c>
    </row>
    <row r="33" spans="1:8" x14ac:dyDescent="0.35">
      <c r="D33" s="131"/>
      <c r="E33" s="131"/>
      <c r="G33" s="10"/>
      <c r="H33" s="10"/>
    </row>
    <row r="34" spans="1:8" x14ac:dyDescent="0.35">
      <c r="A34" s="13" t="s">
        <v>62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71D50-974D-4613-9794-11BDDB53C3EE}">
  <dimension ref="A1:O24"/>
  <sheetViews>
    <sheetView zoomScale="90" zoomScaleNormal="90" workbookViewId="0">
      <selection activeCell="I16" sqref="I16"/>
    </sheetView>
  </sheetViews>
  <sheetFormatPr defaultColWidth="8.90625" defaultRowHeight="14.5" x14ac:dyDescent="0.35"/>
  <cols>
    <col min="1" max="1" width="31.453125" customWidth="1"/>
    <col min="2" max="4" width="7.36328125" customWidth="1"/>
    <col min="5" max="5" width="9.08984375" customWidth="1"/>
    <col min="6" max="7" width="7.36328125" customWidth="1"/>
  </cols>
  <sheetData>
    <row r="1" spans="1:15" ht="23.5" x14ac:dyDescent="0.55000000000000004">
      <c r="A1" s="54" t="s">
        <v>84</v>
      </c>
    </row>
    <row r="2" spans="1:15" ht="15" thickBot="1" x14ac:dyDescent="0.4"/>
    <row r="3" spans="1:15" ht="31.75" customHeight="1" thickBot="1" x14ac:dyDescent="0.4">
      <c r="A3" s="168" t="s">
        <v>85</v>
      </c>
      <c r="B3" s="170" t="s">
        <v>86</v>
      </c>
      <c r="C3" s="171"/>
      <c r="D3" s="172" t="s">
        <v>121</v>
      </c>
      <c r="E3" s="173"/>
      <c r="F3" s="174" t="s">
        <v>87</v>
      </c>
      <c r="G3" s="175"/>
    </row>
    <row r="4" spans="1:15" ht="19.25" customHeight="1" thickBot="1" x14ac:dyDescent="0.4">
      <c r="A4" s="169"/>
      <c r="B4" s="107" t="s">
        <v>83</v>
      </c>
      <c r="C4" s="107" t="s">
        <v>88</v>
      </c>
      <c r="D4" s="107" t="s">
        <v>83</v>
      </c>
      <c r="E4" s="107" t="s">
        <v>88</v>
      </c>
      <c r="F4" s="107" t="s">
        <v>83</v>
      </c>
      <c r="G4" s="107" t="s">
        <v>88</v>
      </c>
    </row>
    <row r="5" spans="1:15" ht="15" thickBot="1" x14ac:dyDescent="0.4">
      <c r="A5" s="165" t="s">
        <v>89</v>
      </c>
      <c r="B5" s="166"/>
      <c r="C5" s="166"/>
      <c r="D5" s="166"/>
      <c r="E5" s="166"/>
      <c r="F5" s="166"/>
      <c r="G5" s="167"/>
    </row>
    <row r="6" spans="1:15" ht="14.4" customHeight="1" thickBot="1" x14ac:dyDescent="0.4">
      <c r="A6" s="108" t="s">
        <v>90</v>
      </c>
      <c r="B6" s="109">
        <v>1.4741957519465028</v>
      </c>
      <c r="C6" s="109">
        <v>26.026000000000003</v>
      </c>
      <c r="D6" s="110">
        <v>8.9758754492871087E-2</v>
      </c>
      <c r="E6" s="110">
        <v>3.095530093215183E-2</v>
      </c>
      <c r="F6" s="109">
        <v>0.12142318107366509</v>
      </c>
      <c r="G6" s="109">
        <v>0.78145256281407272</v>
      </c>
      <c r="J6" s="55"/>
      <c r="K6" s="55"/>
      <c r="L6" s="55"/>
      <c r="M6" s="55"/>
      <c r="N6" s="55"/>
      <c r="O6" s="55"/>
    </row>
    <row r="7" spans="1:15" ht="15" thickBot="1" x14ac:dyDescent="0.4">
      <c r="A7" s="111" t="s">
        <v>91</v>
      </c>
      <c r="B7" s="112">
        <v>0.44312893320408819</v>
      </c>
      <c r="C7" s="112">
        <v>7.8188999999999993</v>
      </c>
      <c r="D7" s="113">
        <v>5.0759500329051542E-2</v>
      </c>
      <c r="E7" s="113">
        <v>-5.9430757342477372E-3</v>
      </c>
      <c r="F7" s="112">
        <v>2.1406423852214859E-2</v>
      </c>
      <c r="G7" s="112">
        <v>-4.6746130653265029E-2</v>
      </c>
    </row>
    <row r="8" spans="1:15" ht="15" thickBot="1" x14ac:dyDescent="0.4">
      <c r="A8" s="108" t="s">
        <v>92</v>
      </c>
      <c r="B8" s="109">
        <v>0.19100436522690181</v>
      </c>
      <c r="C8" s="109">
        <v>3.3727000000000005</v>
      </c>
      <c r="D8" s="110">
        <v>0.36431980069508646</v>
      </c>
      <c r="E8" s="110">
        <v>0.29262758848189624</v>
      </c>
      <c r="F8" s="109">
        <v>5.1004663449070904E-2</v>
      </c>
      <c r="G8" s="109">
        <v>0.76351849246231218</v>
      </c>
    </row>
    <row r="9" spans="1:15" ht="15" thickBot="1" x14ac:dyDescent="0.4">
      <c r="A9" s="111" t="s">
        <v>93</v>
      </c>
      <c r="B9" s="112">
        <v>0.46218668209569591</v>
      </c>
      <c r="C9" s="112">
        <v>8.1610999999999994</v>
      </c>
      <c r="D9" s="113">
        <v>-6.9158371653595244E-2</v>
      </c>
      <c r="E9" s="113">
        <v>-0.12097182220403331</v>
      </c>
      <c r="F9" s="112">
        <v>-3.4338900797226755E-2</v>
      </c>
      <c r="G9" s="112">
        <v>-1.1231302512562824</v>
      </c>
    </row>
    <row r="10" spans="1:15" ht="15" thickBot="1" x14ac:dyDescent="0.4">
      <c r="A10" s="108" t="s">
        <v>94</v>
      </c>
      <c r="B10" s="109">
        <v>2.2608979007971772</v>
      </c>
      <c r="C10" s="109">
        <v>39.904700000000005</v>
      </c>
      <c r="D10" s="110">
        <v>0.10296024915960204</v>
      </c>
      <c r="E10" s="110">
        <v>4.2601714056382377E-2</v>
      </c>
      <c r="F10" s="109">
        <v>0.21105258450417114</v>
      </c>
      <c r="G10" s="109">
        <v>1.6305446231155802</v>
      </c>
    </row>
    <row r="11" spans="1:15" ht="15" thickBot="1" x14ac:dyDescent="0.4">
      <c r="A11" s="111" t="s">
        <v>95</v>
      </c>
      <c r="B11" s="112">
        <v>0.11829912107004788</v>
      </c>
      <c r="C11" s="112">
        <v>2.0883000000000003</v>
      </c>
      <c r="D11" s="113">
        <v>2.1342203146935416E-2</v>
      </c>
      <c r="E11" s="113">
        <v>-3.3592932227554398E-2</v>
      </c>
      <c r="F11" s="112">
        <v>2.4720058235150047E-3</v>
      </c>
      <c r="G11" s="112">
        <v>-7.2590653266331628E-2</v>
      </c>
    </row>
    <row r="12" spans="1:15" ht="15" thickBot="1" x14ac:dyDescent="0.4">
      <c r="A12" s="108" t="s">
        <v>96</v>
      </c>
      <c r="B12" s="109">
        <v>2.2071036092824299</v>
      </c>
      <c r="C12" s="109">
        <v>38.966000000000001</v>
      </c>
      <c r="D12" s="110">
        <v>-0.22233921157462261</v>
      </c>
      <c r="E12" s="110">
        <v>-0.26434949734444069</v>
      </c>
      <c r="F12" s="109">
        <v>-0.6310279284429271</v>
      </c>
      <c r="G12" s="109">
        <v>-14.002087236180909</v>
      </c>
    </row>
    <row r="13" spans="1:15" ht="15" thickBot="1" x14ac:dyDescent="0.4">
      <c r="A13" s="111" t="s">
        <v>97</v>
      </c>
      <c r="B13" s="112">
        <v>2.3026636054785814</v>
      </c>
      <c r="C13" s="112">
        <v>40.650500000000001</v>
      </c>
      <c r="D13" s="113">
        <v>6.8349490179008283E-3</v>
      </c>
      <c r="E13" s="113">
        <v>-4.7584653716901848E-2</v>
      </c>
      <c r="F13" s="112">
        <v>1.5631746160752299E-2</v>
      </c>
      <c r="G13" s="112">
        <v>-2.030983618090453</v>
      </c>
    </row>
    <row r="14" spans="1:15" ht="15" thickBot="1" x14ac:dyDescent="0.4">
      <c r="A14" s="108" t="s">
        <v>98</v>
      </c>
      <c r="B14" s="109">
        <v>4.4764322739246412</v>
      </c>
      <c r="C14" s="109">
        <v>78.985100000000003</v>
      </c>
      <c r="D14" s="110">
        <v>0.31594286591737303</v>
      </c>
      <c r="E14" s="110">
        <v>0.24566192343202151</v>
      </c>
      <c r="F14" s="109">
        <v>1.0747403085185132</v>
      </c>
      <c r="G14" s="109">
        <v>15.576964522613075</v>
      </c>
    </row>
    <row r="15" spans="1:15" ht="15" thickBot="1" x14ac:dyDescent="0.4">
      <c r="A15" s="165" t="s">
        <v>99</v>
      </c>
      <c r="B15" s="166"/>
      <c r="C15" s="166"/>
      <c r="D15" s="166"/>
      <c r="E15" s="166"/>
      <c r="F15" s="166"/>
      <c r="G15" s="167"/>
    </row>
    <row r="16" spans="1:15" ht="15" thickBot="1" x14ac:dyDescent="0.4">
      <c r="A16" s="108" t="s">
        <v>90</v>
      </c>
      <c r="B16" s="109">
        <v>1.1234283195174282</v>
      </c>
      <c r="C16" s="109">
        <v>19.8309</v>
      </c>
      <c r="D16" s="110">
        <v>6.7839764850725376E-2</v>
      </c>
      <c r="E16" s="110">
        <v>1.1073317155336722E-2</v>
      </c>
      <c r="F16" s="109">
        <v>7.1371300761928297E-2</v>
      </c>
      <c r="G16" s="109">
        <v>0.21718884422110568</v>
      </c>
    </row>
    <row r="17" spans="1:7" ht="15" thickBot="1" x14ac:dyDescent="0.4">
      <c r="A17" s="111" t="s">
        <v>91</v>
      </c>
      <c r="B17" s="112">
        <v>1.444927311042407</v>
      </c>
      <c r="C17" s="112">
        <v>25.5029</v>
      </c>
      <c r="D17" s="113">
        <v>2.1376846937842531E-2</v>
      </c>
      <c r="E17" s="113">
        <v>-3.3971638630037014E-2</v>
      </c>
      <c r="F17" s="112">
        <v>3.0241521586343197E-2</v>
      </c>
      <c r="G17" s="112">
        <v>-0.89684251256280911</v>
      </c>
    </row>
    <row r="18" spans="1:7" ht="15" thickBot="1" x14ac:dyDescent="0.4">
      <c r="A18" s="108" t="s">
        <v>92</v>
      </c>
      <c r="B18" s="109">
        <v>0.11304939071865872</v>
      </c>
      <c r="C18" s="109">
        <v>1.9955999999999998</v>
      </c>
      <c r="D18" s="110">
        <v>6.4067359735467427E-2</v>
      </c>
      <c r="E18" s="110">
        <v>6.1186802540502978E-3</v>
      </c>
      <c r="F18" s="109">
        <v>6.8066893667787266E-3</v>
      </c>
      <c r="G18" s="109">
        <v>1.2136180904522689E-2</v>
      </c>
    </row>
    <row r="19" spans="1:7" ht="15" thickBot="1" x14ac:dyDescent="0.4">
      <c r="A19" s="111" t="s">
        <v>93</v>
      </c>
      <c r="B19" s="112">
        <v>0.35694510640004945</v>
      </c>
      <c r="C19" s="112">
        <v>6.3006000000000002</v>
      </c>
      <c r="D19" s="113">
        <v>-1.4618613437022095E-2</v>
      </c>
      <c r="E19" s="113">
        <v>-6.6980436583593803E-2</v>
      </c>
      <c r="F19" s="112">
        <v>-5.2954547344349978E-3</v>
      </c>
      <c r="G19" s="112">
        <v>-0.45231306532663257</v>
      </c>
    </row>
    <row r="20" spans="1:7" ht="15" thickBot="1" x14ac:dyDescent="0.4">
      <c r="A20" s="108" t="s">
        <v>94</v>
      </c>
      <c r="B20" s="109">
        <v>4.3661317228467986</v>
      </c>
      <c r="C20" s="109">
        <v>77.066500000000005</v>
      </c>
      <c r="D20" s="110">
        <v>5.4093155189347798E-2</v>
      </c>
      <c r="E20" s="110">
        <v>-2.7014089858757822E-3</v>
      </c>
      <c r="F20" s="109">
        <v>0.22405784507599946</v>
      </c>
      <c r="G20" s="109">
        <v>-0.20875206030151458</v>
      </c>
    </row>
    <row r="21" spans="1:7" ht="15" thickBot="1" x14ac:dyDescent="0.4">
      <c r="A21" s="111" t="s">
        <v>95</v>
      </c>
      <c r="B21" s="112">
        <v>0.24743612774225426</v>
      </c>
      <c r="C21" s="112">
        <v>4.3665000000000003</v>
      </c>
      <c r="D21" s="113">
        <v>4.4621086756592723E-2</v>
      </c>
      <c r="E21" s="113">
        <v>-1.275206118833404E-2</v>
      </c>
      <c r="F21" s="112">
        <v>1.0569257181073084E-2</v>
      </c>
      <c r="G21" s="112">
        <v>-5.6401105527638717E-2</v>
      </c>
    </row>
    <row r="22" spans="1:7" ht="15" thickBot="1" x14ac:dyDescent="0.4">
      <c r="A22" s="108" t="s">
        <v>96</v>
      </c>
      <c r="B22" s="109">
        <v>1.3671419668499452</v>
      </c>
      <c r="C22" s="109">
        <v>24.138900000000003</v>
      </c>
      <c r="D22" s="110">
        <v>-1.1352732331041523E-2</v>
      </c>
      <c r="E22" s="110">
        <v>-6.4902251955638229E-2</v>
      </c>
      <c r="F22" s="109">
        <v>-1.569902362121138E-2</v>
      </c>
      <c r="G22" s="109">
        <v>-1.6754066331658324</v>
      </c>
    </row>
    <row r="23" spans="1:7" ht="15" thickBot="1" x14ac:dyDescent="0.4">
      <c r="A23" s="111" t="s">
        <v>97</v>
      </c>
      <c r="B23" s="112">
        <v>7.1148578788613506</v>
      </c>
      <c r="C23" s="112">
        <v>125.55709999999999</v>
      </c>
      <c r="D23" s="113">
        <v>6.7471123382231421E-2</v>
      </c>
      <c r="E23" s="113">
        <v>9.0598776291112623E-3</v>
      </c>
      <c r="F23" s="112">
        <v>0.44970532998652746</v>
      </c>
      <c r="G23" s="112">
        <v>1.1273185929648024</v>
      </c>
    </row>
    <row r="24" spans="1:7" ht="15" thickBot="1" x14ac:dyDescent="0.4">
      <c r="A24" s="108" t="s">
        <v>98</v>
      </c>
      <c r="B24" s="109">
        <v>5.1742104478358266</v>
      </c>
      <c r="C24" s="109">
        <v>91.336399999999998</v>
      </c>
      <c r="D24" s="110">
        <v>0.26370309142975684</v>
      </c>
      <c r="E24" s="110">
        <v>0.19578283821013645</v>
      </c>
      <c r="F24" s="109">
        <v>1.0797277462213897</v>
      </c>
      <c r="G24" s="109">
        <v>14.954303618090446</v>
      </c>
    </row>
  </sheetData>
  <mergeCells count="6">
    <mergeCell ref="A15:G15"/>
    <mergeCell ref="A3:A4"/>
    <mergeCell ref="B3:C3"/>
    <mergeCell ref="D3:E3"/>
    <mergeCell ref="F3:G3"/>
    <mergeCell ref="A5:G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B77BE-19CF-4006-B80E-67BE1958B7C5}">
  <dimension ref="A1:FI62"/>
  <sheetViews>
    <sheetView zoomScale="63" zoomScaleNormal="63" workbookViewId="0">
      <pane xSplit="3" ySplit="7" topLeftCell="D25" activePane="bottomRight" state="frozen"/>
      <selection activeCell="G40" sqref="G40"/>
      <selection pane="topRight" activeCell="G40" sqref="G40"/>
      <selection pane="bottomLeft" activeCell="G40" sqref="G40"/>
      <selection pane="bottomRight" activeCell="F49" sqref="F49"/>
    </sheetView>
  </sheetViews>
  <sheetFormatPr defaultRowHeight="14.5" x14ac:dyDescent="0.35"/>
  <cols>
    <col min="3" max="3" width="13.6328125" customWidth="1"/>
    <col min="4" max="4" width="11.1796875" bestFit="1" customWidth="1"/>
    <col min="7" max="7" width="9.1796875" bestFit="1" customWidth="1"/>
    <col min="8" max="8" width="9.1796875" customWidth="1"/>
    <col min="11" max="11" width="8.7265625" style="6" customWidth="1"/>
    <col min="12" max="13" width="11.1796875" style="6" bestFit="1" customWidth="1"/>
    <col min="16" max="16" width="10.90625" customWidth="1"/>
    <col min="31" max="31" width="10.6328125" customWidth="1"/>
    <col min="33" max="33" width="16.26953125" customWidth="1"/>
  </cols>
  <sheetData>
    <row r="1" spans="1:165" ht="21" x14ac:dyDescent="0.5">
      <c r="A1" s="49" t="s">
        <v>194</v>
      </c>
      <c r="B1" s="49"/>
    </row>
    <row r="2" spans="1:165" x14ac:dyDescent="0.35">
      <c r="A2" t="s">
        <v>195</v>
      </c>
    </row>
    <row r="3" spans="1:165" x14ac:dyDescent="0.35">
      <c r="A3" t="s">
        <v>196</v>
      </c>
    </row>
    <row r="5" spans="1:165" s="2" customFormat="1" ht="18" customHeight="1" x14ac:dyDescent="0.35">
      <c r="C5" s="149"/>
      <c r="D5" s="150"/>
      <c r="E5" s="149"/>
      <c r="F5" s="149"/>
      <c r="G5" s="150"/>
      <c r="H5" s="150"/>
      <c r="I5" s="149"/>
      <c r="J5" s="149"/>
      <c r="K5" s="151"/>
      <c r="L5" s="151"/>
      <c r="M5" s="151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  <c r="BM5" s="149"/>
      <c r="BN5" s="149"/>
      <c r="BO5" s="149"/>
      <c r="BP5" s="149"/>
      <c r="BQ5" s="149"/>
      <c r="BR5" s="133"/>
      <c r="BS5" s="133"/>
      <c r="BT5" s="133"/>
      <c r="BU5" s="133"/>
      <c r="BV5" s="133"/>
      <c r="BW5" s="133"/>
      <c r="BX5" s="133"/>
      <c r="BY5" s="133"/>
      <c r="BZ5" s="133"/>
      <c r="CA5" s="133"/>
      <c r="CB5" s="133"/>
      <c r="CC5" s="133"/>
      <c r="CD5" s="133"/>
      <c r="CE5" s="133"/>
      <c r="CF5" s="133"/>
      <c r="CG5" s="133"/>
      <c r="CH5" s="133"/>
      <c r="CI5" s="133"/>
      <c r="CJ5" s="133"/>
      <c r="CK5" s="133"/>
      <c r="CL5" s="133"/>
      <c r="CM5" s="133"/>
      <c r="CN5" s="133"/>
      <c r="CO5" s="133"/>
      <c r="CP5" s="133"/>
      <c r="CQ5" s="133"/>
      <c r="CR5" s="133"/>
      <c r="CX5" s="138"/>
      <c r="CY5" s="138"/>
      <c r="CZ5" s="138"/>
      <c r="DA5" s="138"/>
      <c r="DB5" s="138"/>
      <c r="DC5" s="138"/>
      <c r="DD5" s="138"/>
      <c r="DE5" s="138"/>
      <c r="DF5" s="138"/>
      <c r="DG5" s="138"/>
      <c r="DH5" s="138"/>
      <c r="DI5" s="138"/>
      <c r="DJ5" s="138"/>
      <c r="DK5" s="138"/>
      <c r="DL5" s="138"/>
      <c r="DM5" s="138"/>
      <c r="DN5" s="138"/>
      <c r="DO5" s="138"/>
      <c r="DP5" s="138"/>
      <c r="DQ5" s="138"/>
      <c r="DR5" s="138"/>
      <c r="DS5" s="138"/>
      <c r="DT5" s="138"/>
      <c r="DU5" s="138"/>
      <c r="DV5" s="138"/>
      <c r="DW5" s="138"/>
      <c r="DX5" s="138"/>
      <c r="DY5" s="138"/>
      <c r="DZ5" s="138"/>
      <c r="EA5" s="138"/>
      <c r="EB5" s="138"/>
      <c r="EC5" s="138"/>
      <c r="ED5" s="138"/>
      <c r="EE5" s="138"/>
      <c r="EF5" s="138"/>
      <c r="EG5" s="138"/>
      <c r="EH5" s="138"/>
      <c r="EI5" s="138"/>
      <c r="EJ5" s="138"/>
      <c r="EK5" s="138"/>
      <c r="EL5" s="138"/>
      <c r="EM5" s="138"/>
      <c r="EN5" s="138"/>
      <c r="EO5" s="138"/>
      <c r="EP5" s="138"/>
      <c r="EQ5" s="138"/>
      <c r="ER5" s="138"/>
      <c r="ES5" s="138"/>
      <c r="ET5" s="138"/>
      <c r="EU5" s="138"/>
      <c r="EV5" s="138"/>
      <c r="EW5" s="138"/>
      <c r="EX5" s="138"/>
      <c r="EY5" s="138"/>
      <c r="EZ5" s="138"/>
      <c r="FA5" s="138"/>
      <c r="FB5" s="138"/>
      <c r="FC5" s="138"/>
      <c r="FD5" s="138"/>
      <c r="FE5" s="138"/>
      <c r="FF5" s="138"/>
      <c r="FG5" s="138"/>
      <c r="FH5" s="138"/>
      <c r="FI5" s="138"/>
    </row>
    <row r="7" spans="1:165" x14ac:dyDescent="0.35">
      <c r="C7" s="2"/>
      <c r="D7" s="2" t="s">
        <v>197</v>
      </c>
      <c r="E7" s="2" t="s">
        <v>198</v>
      </c>
      <c r="F7" s="2" t="s">
        <v>199</v>
      </c>
      <c r="G7" s="2" t="s">
        <v>200</v>
      </c>
      <c r="H7" s="2"/>
      <c r="K7" s="151"/>
      <c r="L7" s="151"/>
      <c r="M7" s="151"/>
      <c r="P7" s="2"/>
      <c r="Q7" s="2"/>
      <c r="R7" s="2"/>
      <c r="T7" s="2"/>
      <c r="U7" s="2"/>
      <c r="V7" s="2"/>
      <c r="X7" s="2"/>
      <c r="Y7" s="2"/>
      <c r="Z7" s="2"/>
      <c r="AB7" s="2"/>
      <c r="AC7" s="2"/>
      <c r="AD7" s="2"/>
      <c r="AE7" s="2"/>
      <c r="AF7" s="2"/>
      <c r="AG7" s="2"/>
    </row>
    <row r="8" spans="1:165" x14ac:dyDescent="0.35">
      <c r="A8" t="s">
        <v>201</v>
      </c>
      <c r="C8" s="152">
        <v>2000</v>
      </c>
      <c r="D8" s="153">
        <v>447.36472238687253</v>
      </c>
      <c r="E8" s="153">
        <v>122.05639575040273</v>
      </c>
      <c r="F8" s="153">
        <v>54.301583156568583</v>
      </c>
      <c r="G8" s="9">
        <v>0.1438705500025067</v>
      </c>
      <c r="H8" s="6"/>
      <c r="P8" s="10"/>
      <c r="Q8" s="10"/>
      <c r="R8" s="10"/>
      <c r="T8" s="10"/>
      <c r="U8" s="10"/>
      <c r="V8" s="10"/>
      <c r="X8" s="138"/>
      <c r="Y8" s="138"/>
      <c r="Z8" s="138"/>
      <c r="AB8" s="138"/>
      <c r="AC8" s="138"/>
      <c r="AD8" s="138"/>
      <c r="AE8" s="136"/>
      <c r="AF8" s="138"/>
      <c r="AG8" s="136"/>
    </row>
    <row r="9" spans="1:165" x14ac:dyDescent="0.35">
      <c r="C9" s="152">
        <v>2005</v>
      </c>
      <c r="D9" s="153">
        <v>685.65857187581628</v>
      </c>
      <c r="E9" s="153">
        <v>146.07894538508592</v>
      </c>
      <c r="F9" s="153">
        <v>84.658203118167066</v>
      </c>
      <c r="G9" s="9">
        <v>0.15878304904007937</v>
      </c>
      <c r="H9" s="6"/>
      <c r="P9" s="10"/>
      <c r="Q9" s="10"/>
      <c r="R9" s="10"/>
      <c r="T9" s="10"/>
      <c r="U9" s="10"/>
      <c r="V9" s="10"/>
      <c r="X9" s="138"/>
      <c r="Y9" s="138"/>
      <c r="Z9" s="138"/>
      <c r="AB9" s="138"/>
      <c r="AC9" s="138"/>
      <c r="AD9" s="138"/>
      <c r="AE9" s="136"/>
      <c r="AG9" s="136"/>
    </row>
    <row r="10" spans="1:165" x14ac:dyDescent="0.35">
      <c r="C10" s="152">
        <v>2010</v>
      </c>
      <c r="D10" s="153">
        <v>764.87530341931063</v>
      </c>
      <c r="E10" s="153">
        <v>201.65095580469387</v>
      </c>
      <c r="F10" s="153">
        <v>186.611532383563</v>
      </c>
      <c r="G10" s="9">
        <v>0.17561635722797844</v>
      </c>
      <c r="H10" s="6"/>
      <c r="P10" s="10"/>
      <c r="Q10" s="10"/>
      <c r="R10" s="10"/>
      <c r="T10" s="10"/>
      <c r="U10" s="10"/>
      <c r="V10" s="10"/>
      <c r="X10" s="138"/>
      <c r="Y10" s="138"/>
      <c r="Z10" s="138"/>
      <c r="AB10" s="138"/>
      <c r="AC10" s="138"/>
      <c r="AD10" s="138"/>
      <c r="AE10" s="136"/>
      <c r="AG10" s="136"/>
    </row>
    <row r="11" spans="1:165" x14ac:dyDescent="0.35">
      <c r="C11" s="152">
        <v>2015</v>
      </c>
      <c r="D11" s="153">
        <v>848.18923390118584</v>
      </c>
      <c r="E11" s="153">
        <v>250.2769212307773</v>
      </c>
      <c r="F11" s="153">
        <v>221.39952039976933</v>
      </c>
      <c r="G11" s="9">
        <v>0.18008953284878657</v>
      </c>
      <c r="H11" s="6"/>
      <c r="P11" s="10"/>
      <c r="Q11" s="10"/>
      <c r="R11" s="10"/>
      <c r="T11" s="10"/>
      <c r="U11" s="10"/>
      <c r="V11" s="10"/>
      <c r="X11" s="138"/>
      <c r="Y11" s="138"/>
      <c r="Z11" s="138"/>
      <c r="AB11" s="138"/>
      <c r="AC11" s="138"/>
      <c r="AD11" s="138"/>
      <c r="AE11" s="136"/>
      <c r="AG11" s="136"/>
    </row>
    <row r="12" spans="1:165" x14ac:dyDescent="0.35">
      <c r="A12" t="s">
        <v>133</v>
      </c>
      <c r="C12" s="152"/>
      <c r="D12" s="153"/>
      <c r="E12" s="153"/>
      <c r="F12" s="153"/>
      <c r="G12" s="9"/>
      <c r="H12" s="6"/>
      <c r="P12" s="10"/>
      <c r="Q12" s="10"/>
      <c r="R12" s="10"/>
      <c r="T12" s="10"/>
      <c r="U12" s="10"/>
      <c r="V12" s="10"/>
      <c r="X12" s="138"/>
      <c r="Y12" s="138"/>
      <c r="Z12" s="138"/>
      <c r="AB12" s="138"/>
      <c r="AC12" s="138"/>
      <c r="AD12" s="138"/>
      <c r="AE12" s="136"/>
      <c r="AG12" s="136"/>
    </row>
    <row r="13" spans="1:165" x14ac:dyDescent="0.35">
      <c r="A13" t="s">
        <v>202</v>
      </c>
      <c r="B13">
        <v>2019</v>
      </c>
      <c r="C13" s="133" t="s">
        <v>1</v>
      </c>
      <c r="D13" s="153">
        <v>873.97210174948384</v>
      </c>
      <c r="E13" s="153">
        <v>211.58327099619973</v>
      </c>
      <c r="F13" s="153">
        <v>144.05852837558172</v>
      </c>
      <c r="G13" s="9">
        <v>0.15833280702265462</v>
      </c>
      <c r="H13" s="6"/>
      <c r="P13" s="10"/>
      <c r="Q13" s="10"/>
      <c r="R13" s="10"/>
      <c r="T13" s="10"/>
      <c r="U13" s="10"/>
      <c r="V13" s="10"/>
      <c r="X13" s="138"/>
      <c r="Y13" s="138"/>
      <c r="Z13" s="138"/>
      <c r="AB13" s="138"/>
      <c r="AC13" s="138"/>
      <c r="AD13" s="138"/>
      <c r="AE13" s="136"/>
      <c r="AG13" s="135"/>
    </row>
    <row r="14" spans="1:165" x14ac:dyDescent="0.35">
      <c r="C14" s="133" t="s">
        <v>2</v>
      </c>
      <c r="D14" s="153">
        <v>871.53913080571988</v>
      </c>
      <c r="E14" s="153">
        <v>205.62082700557906</v>
      </c>
      <c r="F14" s="153">
        <v>140.31641362488159</v>
      </c>
      <c r="G14" s="9">
        <v>0.15451784675450017</v>
      </c>
      <c r="H14" s="6"/>
      <c r="P14" s="10"/>
      <c r="Q14" s="10"/>
      <c r="R14" s="10"/>
      <c r="T14" s="10"/>
      <c r="U14" s="10"/>
      <c r="V14" s="10"/>
      <c r="X14" s="138"/>
      <c r="Y14" s="138"/>
      <c r="Z14" s="138"/>
      <c r="AB14" s="138"/>
      <c r="AC14" s="138"/>
      <c r="AD14" s="138"/>
      <c r="AE14" s="136"/>
      <c r="AG14" s="135"/>
    </row>
    <row r="15" spans="1:165" x14ac:dyDescent="0.35">
      <c r="C15" s="133" t="s">
        <v>3</v>
      </c>
      <c r="D15" s="153">
        <v>906.4798208780536</v>
      </c>
      <c r="E15" s="153">
        <v>197.56007623942054</v>
      </c>
      <c r="F15" s="153">
        <v>140.1293236756066</v>
      </c>
      <c r="G15" s="9">
        <v>0.15607319445923992</v>
      </c>
      <c r="H15" s="6"/>
      <c r="P15" s="10"/>
      <c r="Q15" s="10"/>
      <c r="R15" s="10"/>
      <c r="T15" s="10"/>
      <c r="U15" s="10"/>
      <c r="V15" s="10"/>
      <c r="X15" s="138"/>
      <c r="Y15" s="138"/>
      <c r="Z15" s="138"/>
      <c r="AB15" s="138"/>
      <c r="AC15" s="138"/>
      <c r="AD15" s="138"/>
      <c r="AE15" s="136"/>
      <c r="AG15" s="135"/>
    </row>
    <row r="16" spans="1:165" x14ac:dyDescent="0.35">
      <c r="C16" s="133" t="s">
        <v>4</v>
      </c>
      <c r="D16" s="153">
        <v>876.9642829524629</v>
      </c>
      <c r="E16" s="153">
        <v>190.19267994013791</v>
      </c>
      <c r="F16" s="153">
        <v>130.94069381445047</v>
      </c>
      <c r="G16" s="9">
        <v>0.15001979983259017</v>
      </c>
      <c r="H16" s="6"/>
      <c r="P16" s="10"/>
      <c r="Q16" s="10"/>
      <c r="R16" s="10"/>
      <c r="T16" s="10"/>
      <c r="U16" s="10"/>
      <c r="V16" s="10"/>
      <c r="X16" s="138"/>
      <c r="Y16" s="138"/>
      <c r="Z16" s="138"/>
      <c r="AB16" s="138"/>
      <c r="AC16" s="138"/>
      <c r="AD16" s="138"/>
      <c r="AE16" s="136"/>
      <c r="AG16" s="135"/>
    </row>
    <row r="17" spans="1:33" x14ac:dyDescent="0.35">
      <c r="B17">
        <v>2020</v>
      </c>
      <c r="C17" s="133" t="s">
        <v>1</v>
      </c>
      <c r="D17" s="153">
        <v>858.13860743785028</v>
      </c>
      <c r="E17" s="153">
        <v>178.99531790577953</v>
      </c>
      <c r="F17" s="153">
        <v>125.53729172047453</v>
      </c>
      <c r="G17" s="9">
        <v>0.14389456471311016</v>
      </c>
      <c r="H17" s="6"/>
      <c r="P17" s="10"/>
      <c r="Q17" s="10"/>
      <c r="R17" s="10"/>
      <c r="T17" s="10"/>
      <c r="U17" s="10"/>
      <c r="V17" s="10"/>
      <c r="X17" s="138"/>
      <c r="Y17" s="138"/>
      <c r="Z17" s="138"/>
      <c r="AA17" s="136"/>
      <c r="AB17" s="138"/>
      <c r="AC17" s="138"/>
      <c r="AD17" s="138"/>
      <c r="AE17" s="136"/>
      <c r="AG17" s="135"/>
    </row>
    <row r="18" spans="1:33" x14ac:dyDescent="0.35">
      <c r="C18" s="133" t="s">
        <v>2</v>
      </c>
      <c r="D18" s="153">
        <v>636.89149091524871</v>
      </c>
      <c r="E18" s="153">
        <v>177.6048843672512</v>
      </c>
      <c r="F18" s="153">
        <v>94.311323377500983</v>
      </c>
      <c r="G18" s="9">
        <v>0.13550573485647138</v>
      </c>
      <c r="H18" s="6"/>
      <c r="P18" s="10"/>
      <c r="Q18" s="10"/>
      <c r="R18" s="10"/>
      <c r="T18" s="10"/>
      <c r="U18" s="10"/>
      <c r="V18" s="10"/>
      <c r="X18" s="138"/>
      <c r="Y18" s="138"/>
      <c r="Z18" s="138"/>
      <c r="AA18" s="136"/>
      <c r="AB18" s="138"/>
      <c r="AC18" s="138"/>
      <c r="AD18" s="138"/>
      <c r="AE18" s="136"/>
      <c r="AG18" s="135"/>
    </row>
    <row r="19" spans="1:33" x14ac:dyDescent="0.35">
      <c r="C19" s="133" t="s">
        <v>3</v>
      </c>
      <c r="D19" s="153">
        <v>739.61613664132983</v>
      </c>
      <c r="E19" s="153">
        <v>180.82234942136344</v>
      </c>
      <c r="F19" s="153">
        <v>103.58641838438633</v>
      </c>
      <c r="G19" s="9">
        <v>0.13621785518624727</v>
      </c>
      <c r="H19" s="6"/>
      <c r="P19" s="10"/>
      <c r="Q19" s="10"/>
      <c r="R19" s="10"/>
      <c r="T19" s="10"/>
      <c r="U19" s="10"/>
      <c r="V19" s="10"/>
      <c r="X19" s="138"/>
      <c r="Y19" s="138"/>
      <c r="Z19" s="138"/>
      <c r="AA19" s="136"/>
      <c r="AB19" s="138"/>
      <c r="AC19" s="138"/>
      <c r="AD19" s="138"/>
      <c r="AE19" s="136"/>
      <c r="AG19" s="135"/>
    </row>
    <row r="20" spans="1:33" x14ac:dyDescent="0.35">
      <c r="C20" s="133" t="s">
        <v>4</v>
      </c>
      <c r="D20" s="153">
        <v>779.95780697100588</v>
      </c>
      <c r="E20" s="153">
        <v>183.89277615723188</v>
      </c>
      <c r="F20" s="153">
        <v>108.70806106660638</v>
      </c>
      <c r="G20" s="9">
        <v>0.1358981706573808</v>
      </c>
      <c r="H20" s="6"/>
      <c r="I20" s="11"/>
      <c r="J20" s="11"/>
      <c r="N20" s="11"/>
      <c r="O20" s="11"/>
      <c r="P20" s="10"/>
      <c r="Q20" s="10"/>
      <c r="R20" s="10"/>
      <c r="S20" s="11"/>
      <c r="T20" s="10"/>
      <c r="U20" s="10"/>
      <c r="V20" s="10"/>
      <c r="W20" s="11"/>
      <c r="X20" s="138"/>
      <c r="Y20" s="138"/>
      <c r="Z20" s="138"/>
      <c r="AA20" s="136"/>
      <c r="AB20" s="138"/>
      <c r="AC20" s="138"/>
      <c r="AD20" s="138"/>
      <c r="AE20" s="136"/>
      <c r="AG20" s="135"/>
    </row>
    <row r="21" spans="1:33" x14ac:dyDescent="0.35">
      <c r="B21">
        <v>2021</v>
      </c>
      <c r="C21" s="133" t="s">
        <v>1</v>
      </c>
      <c r="D21" s="153">
        <v>747.12269565818121</v>
      </c>
      <c r="E21" s="153">
        <v>181.86377206574375</v>
      </c>
      <c r="F21" s="153">
        <v>111.53921547674128</v>
      </c>
      <c r="G21" s="9">
        <v>0.13073491191149872</v>
      </c>
      <c r="H21" s="6"/>
      <c r="I21" s="11"/>
      <c r="J21" s="11"/>
      <c r="N21" s="11"/>
      <c r="O21" s="11"/>
      <c r="P21" s="10"/>
      <c r="Q21" s="10"/>
      <c r="R21" s="10"/>
      <c r="S21" s="11"/>
      <c r="T21" s="10"/>
      <c r="U21" s="10"/>
      <c r="V21" s="10"/>
      <c r="W21" s="11"/>
      <c r="X21" s="138"/>
      <c r="Y21" s="138"/>
      <c r="Z21" s="138"/>
      <c r="AA21" s="136"/>
      <c r="AB21" s="138"/>
      <c r="AC21" s="138"/>
      <c r="AD21" s="138"/>
      <c r="AE21" s="136"/>
      <c r="AG21" s="135"/>
    </row>
    <row r="22" spans="1:33" x14ac:dyDescent="0.35">
      <c r="C22" s="133" t="s">
        <v>2</v>
      </c>
      <c r="D22" s="153">
        <v>743.08785156875649</v>
      </c>
      <c r="E22" s="153">
        <v>180.586628464065</v>
      </c>
      <c r="F22" s="153">
        <v>108.72218314788758</v>
      </c>
      <c r="G22" s="9">
        <v>0.12847956092212165</v>
      </c>
      <c r="H22" s="6"/>
      <c r="I22" s="11"/>
      <c r="J22" s="11"/>
      <c r="N22" s="11"/>
      <c r="O22" s="11"/>
      <c r="P22" s="10"/>
      <c r="Q22" s="10"/>
      <c r="R22" s="10"/>
      <c r="S22" s="11"/>
      <c r="T22" s="10"/>
      <c r="U22" s="10"/>
      <c r="V22" s="10"/>
      <c r="W22" s="11"/>
      <c r="X22" s="138"/>
      <c r="Y22" s="138"/>
      <c r="Z22" s="138"/>
      <c r="AA22" s="136"/>
      <c r="AB22" s="138"/>
      <c r="AC22" s="138"/>
      <c r="AD22" s="138"/>
      <c r="AE22" s="136"/>
      <c r="AG22" s="135"/>
    </row>
    <row r="23" spans="1:33" x14ac:dyDescent="0.35">
      <c r="C23" s="133" t="s">
        <v>3</v>
      </c>
      <c r="D23" s="153">
        <v>745.57941359456197</v>
      </c>
      <c r="E23" s="153">
        <v>179.99579280931181</v>
      </c>
      <c r="F23" s="153">
        <v>107.67196895596661</v>
      </c>
      <c r="G23" s="9">
        <v>0.13143581015801595</v>
      </c>
      <c r="H23" s="6"/>
      <c r="I23" s="11"/>
      <c r="J23" s="11"/>
      <c r="N23" s="11"/>
      <c r="O23" s="11"/>
      <c r="P23" s="10"/>
      <c r="Q23" s="10"/>
      <c r="R23" s="10"/>
      <c r="S23" s="11"/>
      <c r="T23" s="10"/>
      <c r="U23" s="10"/>
      <c r="V23" s="10"/>
      <c r="W23" s="11"/>
      <c r="X23" s="138"/>
      <c r="Y23" s="138"/>
      <c r="Z23" s="138"/>
      <c r="AA23" s="136"/>
      <c r="AB23" s="138"/>
      <c r="AC23" s="138"/>
      <c r="AD23" s="138"/>
      <c r="AE23" s="136"/>
      <c r="AG23" s="135"/>
    </row>
    <row r="24" spans="1:33" x14ac:dyDescent="0.35">
      <c r="C24" s="133" t="s">
        <v>4</v>
      </c>
      <c r="D24" s="153">
        <v>759.98122073703917</v>
      </c>
      <c r="E24" s="153">
        <v>178.62771967882364</v>
      </c>
      <c r="F24" s="153">
        <v>109.05454044477236</v>
      </c>
      <c r="G24" s="9">
        <v>0.13371349240758054</v>
      </c>
      <c r="H24" s="6"/>
      <c r="I24" s="11"/>
      <c r="J24" s="11"/>
      <c r="N24" s="11"/>
      <c r="O24" s="11"/>
      <c r="P24" s="10"/>
      <c r="Q24" s="10"/>
      <c r="R24" s="10"/>
      <c r="S24" s="11"/>
      <c r="T24" s="10"/>
      <c r="U24" s="10"/>
      <c r="V24" s="10"/>
      <c r="W24" s="11"/>
      <c r="X24" s="138"/>
      <c r="Y24" s="138"/>
      <c r="Z24" s="138"/>
      <c r="AA24" s="136"/>
      <c r="AB24" s="138"/>
      <c r="AC24" s="138"/>
      <c r="AD24" s="138"/>
      <c r="AE24" s="136"/>
      <c r="AG24" s="135"/>
    </row>
    <row r="25" spans="1:33" x14ac:dyDescent="0.35">
      <c r="B25">
        <v>2022</v>
      </c>
      <c r="C25" s="133" t="s">
        <v>1</v>
      </c>
      <c r="D25" s="153">
        <v>785.13868660684057</v>
      </c>
      <c r="E25" s="153">
        <v>184.30644109791513</v>
      </c>
      <c r="F25" s="153">
        <v>109.85791115591847</v>
      </c>
      <c r="G25" s="9">
        <v>0.13808989985598569</v>
      </c>
      <c r="H25" s="6"/>
      <c r="I25" s="11"/>
      <c r="J25" s="11"/>
      <c r="N25" s="11"/>
      <c r="O25" s="11"/>
      <c r="P25" s="10"/>
      <c r="Q25" s="10"/>
      <c r="R25" s="10"/>
      <c r="S25" s="11"/>
      <c r="T25" s="10"/>
      <c r="U25" s="10"/>
      <c r="V25" s="10"/>
      <c r="W25" s="11"/>
      <c r="X25" s="138"/>
      <c r="Y25" s="138"/>
      <c r="Z25" s="138"/>
      <c r="AA25" s="136"/>
      <c r="AB25" s="138"/>
      <c r="AC25" s="138"/>
      <c r="AD25" s="138"/>
      <c r="AE25" s="136"/>
      <c r="AG25" s="135"/>
    </row>
    <row r="26" spans="1:33" x14ac:dyDescent="0.35">
      <c r="C26" s="133" t="s">
        <v>2</v>
      </c>
      <c r="D26" s="153">
        <v>789.3437977146441</v>
      </c>
      <c r="E26" s="153">
        <v>186.73973477257152</v>
      </c>
      <c r="F26" s="153">
        <v>112.16280982273301</v>
      </c>
      <c r="G26" s="9">
        <v>0.14011870309555316</v>
      </c>
      <c r="H26" s="6"/>
      <c r="I26" s="11"/>
      <c r="J26" s="11"/>
      <c r="N26" s="11"/>
      <c r="O26" s="11"/>
      <c r="P26" s="10"/>
      <c r="Q26" s="10"/>
      <c r="R26" s="10"/>
      <c r="S26" s="11"/>
      <c r="T26" s="10"/>
      <c r="U26" s="10"/>
      <c r="V26" s="10"/>
      <c r="W26" s="11"/>
      <c r="X26" s="138"/>
      <c r="Y26" s="138"/>
      <c r="Z26" s="138"/>
      <c r="AA26" s="136"/>
      <c r="AB26" s="138"/>
      <c r="AC26" s="138"/>
      <c r="AD26" s="138"/>
      <c r="AE26" s="136"/>
      <c r="AG26" s="135"/>
    </row>
    <row r="27" spans="1:33" x14ac:dyDescent="0.35">
      <c r="C27" s="133" t="s">
        <v>3</v>
      </c>
      <c r="D27" s="153">
        <v>806.53134226960697</v>
      </c>
      <c r="E27" s="153">
        <v>189.49221332728996</v>
      </c>
      <c r="F27" s="153">
        <v>116.52710947752894</v>
      </c>
      <c r="G27" s="9">
        <v>0.14269448369572788</v>
      </c>
      <c r="H27" s="6"/>
      <c r="I27" s="11"/>
      <c r="J27" s="11"/>
      <c r="N27" s="11"/>
      <c r="O27" s="11"/>
      <c r="P27" s="10"/>
      <c r="Q27" s="10"/>
      <c r="R27" s="10"/>
      <c r="S27" s="11"/>
      <c r="T27" s="10"/>
      <c r="U27" s="10"/>
      <c r="V27" s="10"/>
      <c r="W27" s="11"/>
      <c r="X27" s="138"/>
      <c r="Y27" s="138"/>
      <c r="Z27" s="138"/>
      <c r="AA27" s="136"/>
      <c r="AB27" s="138"/>
      <c r="AC27" s="138"/>
      <c r="AD27" s="138"/>
      <c r="AE27" s="136"/>
      <c r="AG27" s="135"/>
    </row>
    <row r="28" spans="1:33" x14ac:dyDescent="0.35">
      <c r="C28" s="133" t="s">
        <v>4</v>
      </c>
      <c r="D28" s="153">
        <v>810.41833125259598</v>
      </c>
      <c r="E28" s="153">
        <v>193.20207451577679</v>
      </c>
      <c r="F28" s="153">
        <v>115.0776415535173</v>
      </c>
      <c r="G28" s="9">
        <v>0.14622499691586546</v>
      </c>
      <c r="H28" s="6"/>
      <c r="I28" s="11"/>
      <c r="J28" s="11"/>
      <c r="N28" s="11"/>
      <c r="O28" s="11"/>
      <c r="P28" s="10"/>
      <c r="Q28" s="10"/>
      <c r="R28" s="10"/>
      <c r="S28" s="11"/>
      <c r="T28" s="10"/>
      <c r="U28" s="10"/>
      <c r="V28" s="10"/>
      <c r="W28" s="11"/>
      <c r="X28" s="138"/>
      <c r="Y28" s="138"/>
      <c r="Z28" s="138"/>
      <c r="AA28" s="136"/>
      <c r="AB28" s="138"/>
      <c r="AC28" s="138"/>
      <c r="AD28" s="138"/>
      <c r="AE28" s="136"/>
      <c r="AG28" s="135"/>
    </row>
    <row r="29" spans="1:33" x14ac:dyDescent="0.35">
      <c r="A29" s="154"/>
      <c r="B29" s="154">
        <v>2023</v>
      </c>
      <c r="C29" s="133" t="s">
        <v>1</v>
      </c>
      <c r="D29" s="153">
        <v>809.36256868281544</v>
      </c>
      <c r="E29" s="153">
        <v>199.88146138259458</v>
      </c>
      <c r="F29" s="153">
        <v>123.1913489244555</v>
      </c>
      <c r="G29" s="9">
        <v>0.14657211377983176</v>
      </c>
      <c r="H29" s="6"/>
      <c r="I29" s="11"/>
      <c r="J29" s="11"/>
      <c r="N29" s="11"/>
      <c r="O29" s="11"/>
      <c r="P29" s="10"/>
      <c r="Q29" s="10"/>
      <c r="R29" s="10"/>
      <c r="S29" s="11"/>
      <c r="T29" s="10"/>
      <c r="U29" s="10"/>
      <c r="V29" s="10"/>
      <c r="W29" s="11"/>
      <c r="X29" s="138"/>
      <c r="Y29" s="138"/>
      <c r="Z29" s="138"/>
      <c r="AA29" s="136"/>
      <c r="AB29" s="138"/>
      <c r="AC29" s="138"/>
      <c r="AD29" s="138"/>
      <c r="AE29" s="136"/>
      <c r="AG29" s="135"/>
    </row>
    <row r="30" spans="1:33" x14ac:dyDescent="0.35">
      <c r="A30" s="154"/>
      <c r="B30" s="154"/>
      <c r="C30" s="133" t="s">
        <v>2</v>
      </c>
      <c r="D30" s="153">
        <v>847.29572966556145</v>
      </c>
      <c r="E30" s="153">
        <v>193.07779952762701</v>
      </c>
      <c r="F30" s="153">
        <v>130.82497944472868</v>
      </c>
      <c r="G30" s="9">
        <v>0.15317370842766981</v>
      </c>
      <c r="H30" s="6"/>
      <c r="I30" s="11"/>
      <c r="J30" s="11"/>
      <c r="N30" s="11"/>
      <c r="O30" s="11"/>
      <c r="P30" s="10"/>
      <c r="Q30" s="10"/>
      <c r="R30" s="10"/>
      <c r="S30" s="11"/>
      <c r="T30" s="10"/>
      <c r="U30" s="10"/>
      <c r="V30" s="10"/>
      <c r="W30" s="11"/>
      <c r="X30" s="138"/>
      <c r="Y30" s="138"/>
      <c r="Z30" s="138"/>
      <c r="AA30" s="136"/>
      <c r="AB30" s="138"/>
      <c r="AC30" s="138"/>
      <c r="AD30" s="138"/>
      <c r="AE30" s="136"/>
      <c r="AG30" s="135"/>
    </row>
    <row r="31" spans="1:33" x14ac:dyDescent="0.35">
      <c r="A31" s="154"/>
      <c r="B31" s="154"/>
      <c r="C31" s="133" t="s">
        <v>3</v>
      </c>
      <c r="D31" s="153">
        <v>804.46557124407138</v>
      </c>
      <c r="E31" s="153">
        <v>192.23226987932352</v>
      </c>
      <c r="F31" s="153">
        <v>119.76503047248342</v>
      </c>
      <c r="G31" s="9">
        <v>0.14960365235206391</v>
      </c>
      <c r="H31" s="6"/>
      <c r="I31" s="11"/>
      <c r="J31" s="11"/>
      <c r="N31" s="11"/>
      <c r="O31" s="11"/>
      <c r="P31" s="10"/>
      <c r="Q31" s="10"/>
      <c r="R31" s="10"/>
      <c r="S31" s="11"/>
      <c r="T31" s="10"/>
      <c r="U31" s="10"/>
      <c r="V31" s="10"/>
      <c r="W31" s="11"/>
      <c r="X31" s="138"/>
      <c r="Y31" s="138"/>
      <c r="Z31" s="138"/>
      <c r="AA31" s="136"/>
      <c r="AB31" s="138"/>
      <c r="AC31" s="138"/>
      <c r="AD31" s="138"/>
      <c r="AE31" s="136"/>
      <c r="AG31" s="135"/>
    </row>
    <row r="32" spans="1:33" x14ac:dyDescent="0.35">
      <c r="A32" s="154"/>
      <c r="B32" s="154"/>
      <c r="C32" s="133" t="s">
        <v>4</v>
      </c>
      <c r="D32" s="153">
        <v>811.92494585890358</v>
      </c>
      <c r="E32" s="153">
        <v>175.75124961010698</v>
      </c>
      <c r="F32" s="153">
        <v>123.24655175120999</v>
      </c>
      <c r="G32" s="9">
        <v>0.14804016213455301</v>
      </c>
      <c r="H32" s="6"/>
      <c r="I32" s="11"/>
      <c r="J32" s="11"/>
      <c r="N32" s="11"/>
      <c r="O32" s="11"/>
      <c r="P32" s="10"/>
      <c r="Q32" s="10"/>
      <c r="R32" s="10"/>
      <c r="S32" s="11"/>
      <c r="T32" s="10"/>
      <c r="U32" s="10"/>
      <c r="V32" s="10"/>
      <c r="W32" s="11"/>
      <c r="X32" s="138"/>
      <c r="Y32" s="138"/>
      <c r="Z32" s="138"/>
      <c r="AA32" s="136"/>
      <c r="AB32" s="138"/>
      <c r="AC32" s="138"/>
      <c r="AD32" s="138"/>
      <c r="AE32" s="136"/>
      <c r="AG32" s="135"/>
    </row>
    <row r="33" spans="1:33" x14ac:dyDescent="0.35">
      <c r="A33" s="154"/>
      <c r="B33" s="154">
        <v>2024</v>
      </c>
      <c r="C33" s="133" t="s">
        <v>1</v>
      </c>
      <c r="D33" s="153">
        <v>786.61697613829915</v>
      </c>
      <c r="E33" s="153">
        <v>182.9087454319928</v>
      </c>
      <c r="F33" s="153">
        <v>127.5498476726105</v>
      </c>
      <c r="G33" s="9">
        <v>0.14630509290751101</v>
      </c>
      <c r="H33" s="6"/>
      <c r="I33" s="11"/>
      <c r="J33" s="11"/>
      <c r="N33" s="11"/>
      <c r="O33" s="11"/>
      <c r="P33" s="10"/>
      <c r="Q33" s="10"/>
      <c r="R33" s="10"/>
      <c r="S33" s="11"/>
      <c r="T33" s="10"/>
      <c r="U33" s="10"/>
      <c r="V33" s="10"/>
      <c r="W33" s="11"/>
      <c r="X33" s="138"/>
      <c r="Y33" s="138"/>
      <c r="Z33" s="138"/>
      <c r="AA33" s="136"/>
      <c r="AB33" s="138"/>
      <c r="AC33" s="138"/>
      <c r="AD33" s="138"/>
      <c r="AE33" s="136"/>
      <c r="AG33" s="135"/>
    </row>
    <row r="34" spans="1:33" x14ac:dyDescent="0.35">
      <c r="A34" s="154"/>
      <c r="B34" s="154"/>
      <c r="C34" s="133" t="s">
        <v>2</v>
      </c>
      <c r="D34" s="153">
        <v>783.23292905359335</v>
      </c>
      <c r="E34" s="153">
        <v>183.2164491941667</v>
      </c>
      <c r="F34" s="153">
        <v>119.32190564656726</v>
      </c>
      <c r="G34" s="9">
        <v>0.14706308282324604</v>
      </c>
      <c r="H34" s="6"/>
      <c r="I34" s="11"/>
      <c r="J34" s="11"/>
      <c r="N34" s="11"/>
      <c r="O34" s="11"/>
      <c r="P34" s="10"/>
      <c r="Q34" s="10"/>
      <c r="R34" s="10"/>
      <c r="S34" s="11"/>
      <c r="T34" s="10"/>
      <c r="U34" s="10"/>
      <c r="V34" s="10"/>
      <c r="W34" s="11"/>
      <c r="X34" s="138"/>
      <c r="Y34" s="138"/>
      <c r="Z34" s="138"/>
      <c r="AB34" s="138"/>
      <c r="AC34" s="138"/>
      <c r="AD34" s="138"/>
      <c r="AE34" s="136"/>
      <c r="AG34" s="135"/>
    </row>
    <row r="35" spans="1:33" x14ac:dyDescent="0.35">
      <c r="A35" s="154"/>
      <c r="B35" s="154"/>
      <c r="C35" s="133" t="s">
        <v>3</v>
      </c>
      <c r="D35" s="153">
        <v>776.08272437785297</v>
      </c>
      <c r="E35" s="153">
        <v>194.3530657702224</v>
      </c>
      <c r="F35" s="153">
        <v>117.76169058034255</v>
      </c>
      <c r="G35" s="9">
        <v>0.14566408175955151</v>
      </c>
      <c r="H35" s="6"/>
      <c r="I35" s="11"/>
      <c r="J35" s="11"/>
      <c r="N35" s="11"/>
      <c r="O35" s="11"/>
      <c r="P35" s="10"/>
      <c r="Q35" s="10"/>
      <c r="R35" s="10"/>
      <c r="S35" s="11"/>
      <c r="T35" s="10"/>
      <c r="U35" s="10"/>
      <c r="V35" s="10"/>
      <c r="W35" s="11"/>
      <c r="X35" s="138"/>
      <c r="Y35" s="138"/>
      <c r="Z35" s="138"/>
      <c r="AB35" s="138"/>
      <c r="AC35" s="138"/>
      <c r="AD35" s="138"/>
      <c r="AE35" s="136"/>
      <c r="AG35" s="135"/>
    </row>
    <row r="36" spans="1:33" x14ac:dyDescent="0.35">
      <c r="A36" s="154"/>
      <c r="B36" s="154"/>
      <c r="C36" s="133" t="s">
        <v>4</v>
      </c>
      <c r="D36" s="153">
        <v>788.47033722963408</v>
      </c>
      <c r="E36" s="153">
        <v>182.3492041026542</v>
      </c>
      <c r="F36" s="153">
        <v>112.31585412965742</v>
      </c>
      <c r="G36" s="9">
        <v>0.14190619283826769</v>
      </c>
      <c r="H36" s="6"/>
      <c r="I36" s="11"/>
      <c r="J36" s="11"/>
      <c r="N36" s="11"/>
      <c r="O36" s="11"/>
      <c r="P36" s="10"/>
      <c r="Q36" s="10"/>
      <c r="R36" s="10"/>
      <c r="S36" s="11"/>
      <c r="T36" s="10"/>
      <c r="U36" s="10"/>
      <c r="V36" s="10"/>
      <c r="W36" s="11"/>
      <c r="X36" s="138"/>
      <c r="Y36" s="138"/>
      <c r="Z36" s="138"/>
      <c r="AB36" s="138"/>
      <c r="AC36" s="138"/>
      <c r="AD36" s="138"/>
      <c r="AE36" s="136"/>
      <c r="AG36" s="135"/>
    </row>
    <row r="37" spans="1:33" x14ac:dyDescent="0.35">
      <c r="A37" s="154"/>
      <c r="B37" s="154" t="s">
        <v>203</v>
      </c>
      <c r="C37" s="133" t="s">
        <v>1</v>
      </c>
      <c r="D37" s="153">
        <v>738.80459755842196</v>
      </c>
      <c r="E37" s="153">
        <v>183.58983125914352</v>
      </c>
      <c r="F37" s="153">
        <v>142.86878823676392</v>
      </c>
      <c r="G37" s="9">
        <v>0.14287274946966927</v>
      </c>
      <c r="H37" s="6"/>
      <c r="I37" s="11"/>
      <c r="J37" s="11"/>
      <c r="N37" s="11"/>
      <c r="O37" s="11"/>
      <c r="P37" s="10"/>
      <c r="Q37" s="10"/>
      <c r="R37" s="10"/>
      <c r="S37" s="11"/>
      <c r="T37" s="10"/>
      <c r="U37" s="10"/>
      <c r="V37" s="10"/>
      <c r="W37" s="11"/>
      <c r="X37" s="138"/>
      <c r="Y37" s="138"/>
      <c r="Z37" s="138"/>
      <c r="AB37" s="138"/>
      <c r="AC37" s="138"/>
      <c r="AD37" s="138"/>
      <c r="AE37" s="136"/>
      <c r="AG37" s="135"/>
    </row>
    <row r="38" spans="1:33" x14ac:dyDescent="0.35">
      <c r="A38" s="154"/>
      <c r="B38" s="154"/>
      <c r="C38" s="133" t="s">
        <v>2</v>
      </c>
      <c r="D38" s="153">
        <v>760.89267224866978</v>
      </c>
      <c r="E38" s="153">
        <v>178.55000710992343</v>
      </c>
      <c r="F38" s="153">
        <v>110.32857236426925</v>
      </c>
      <c r="G38" s="9">
        <v>0.14063686971126674</v>
      </c>
      <c r="H38" s="6"/>
      <c r="I38" s="11"/>
      <c r="J38" s="11"/>
      <c r="N38" s="11"/>
      <c r="O38" s="11"/>
      <c r="P38" s="10"/>
      <c r="Q38" s="10"/>
      <c r="R38" s="10"/>
      <c r="S38" s="11"/>
      <c r="T38" s="10"/>
      <c r="U38" s="10"/>
      <c r="V38" s="10"/>
      <c r="W38" s="11"/>
      <c r="X38" s="138"/>
      <c r="Y38" s="138"/>
      <c r="Z38" s="138"/>
      <c r="AB38" s="138"/>
      <c r="AC38" s="138"/>
      <c r="AD38" s="138"/>
      <c r="AE38" s="136"/>
      <c r="AG38" s="135"/>
    </row>
    <row r="39" spans="1:33" x14ac:dyDescent="0.35">
      <c r="A39" s="154"/>
      <c r="B39" s="154"/>
      <c r="C39" s="133" t="s">
        <v>3</v>
      </c>
      <c r="D39" s="153">
        <v>761.45394217719377</v>
      </c>
      <c r="E39" s="153">
        <v>190.38151917395194</v>
      </c>
      <c r="F39" s="153">
        <v>114.16723496138536</v>
      </c>
      <c r="G39" s="9">
        <v>0.13811986563955375</v>
      </c>
      <c r="H39" s="6"/>
      <c r="I39" s="11"/>
      <c r="J39" s="11"/>
      <c r="N39" s="11"/>
      <c r="O39" s="11"/>
      <c r="P39" s="10"/>
      <c r="Q39" s="10"/>
      <c r="R39" s="10"/>
      <c r="S39" s="11"/>
      <c r="T39" s="10"/>
      <c r="U39" s="10"/>
      <c r="V39" s="10"/>
      <c r="W39" s="11"/>
      <c r="X39" s="138"/>
      <c r="Y39" s="138"/>
      <c r="Z39" s="138"/>
      <c r="AB39" s="138"/>
      <c r="AC39" s="138"/>
      <c r="AD39" s="138"/>
      <c r="AE39" s="136"/>
      <c r="AG39" s="135"/>
    </row>
    <row r="40" spans="1:33" x14ac:dyDescent="0.35">
      <c r="A40" s="154"/>
      <c r="B40" s="154"/>
      <c r="C40" s="133"/>
      <c r="D40" s="153"/>
      <c r="E40" s="153"/>
      <c r="F40" s="153"/>
      <c r="G40" s="9"/>
      <c r="H40" s="6"/>
      <c r="I40" s="11"/>
      <c r="J40" s="11"/>
      <c r="N40" s="11"/>
      <c r="O40" s="11"/>
      <c r="P40" s="10"/>
      <c r="Q40" s="10"/>
      <c r="R40" s="10"/>
      <c r="S40" s="11"/>
      <c r="T40" s="10"/>
      <c r="U40" s="10"/>
      <c r="V40" s="10"/>
      <c r="W40" s="11"/>
      <c r="X40" s="138"/>
      <c r="Y40" s="138"/>
      <c r="Z40" s="138"/>
      <c r="AB40" s="138"/>
      <c r="AC40" s="138"/>
      <c r="AD40" s="138"/>
      <c r="AE40" s="155"/>
      <c r="AG40" s="135"/>
    </row>
    <row r="41" spans="1:33" x14ac:dyDescent="0.35">
      <c r="A41" s="12" t="s">
        <v>182</v>
      </c>
      <c r="B41" s="154"/>
      <c r="C41" s="133"/>
      <c r="D41" s="141"/>
      <c r="E41" s="141"/>
      <c r="F41" s="141"/>
      <c r="G41" s="156"/>
      <c r="H41" s="141"/>
      <c r="I41" s="11"/>
      <c r="J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 spans="1:33" x14ac:dyDescent="0.35">
      <c r="A42" s="154"/>
      <c r="B42" s="154"/>
      <c r="C42" s="133"/>
      <c r="D42" s="141"/>
      <c r="E42" s="141"/>
      <c r="F42" s="141"/>
      <c r="G42" s="156"/>
      <c r="H42" s="141"/>
      <c r="I42" s="11"/>
      <c r="J42" s="11"/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 spans="1:33" x14ac:dyDescent="0.35">
      <c r="A43" s="154"/>
      <c r="B43" s="154"/>
      <c r="C43" s="133"/>
      <c r="D43" s="141"/>
      <c r="E43" s="156"/>
      <c r="F43" s="141"/>
      <c r="G43" s="156"/>
      <c r="H43" s="141"/>
      <c r="I43" s="11"/>
      <c r="J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spans="1:33" x14ac:dyDescent="0.35">
      <c r="A44" s="154"/>
      <c r="B44" s="154"/>
      <c r="C44" s="133"/>
      <c r="D44" s="142"/>
      <c r="E44" s="156"/>
      <c r="F44" s="142"/>
      <c r="G44" s="156"/>
      <c r="H44" s="156"/>
      <c r="I44" s="11"/>
      <c r="J44" s="11"/>
      <c r="N44" s="11"/>
      <c r="O44" s="11"/>
      <c r="P44" s="11"/>
      <c r="Q44" s="11"/>
      <c r="R44" s="11"/>
      <c r="S44" s="11"/>
      <c r="T44" s="11"/>
      <c r="U44" s="11"/>
      <c r="V44" s="11"/>
      <c r="W44" s="11"/>
    </row>
    <row r="45" spans="1:33" x14ac:dyDescent="0.35">
      <c r="A45" s="154"/>
      <c r="B45" s="154"/>
      <c r="C45" s="133"/>
      <c r="D45" s="142"/>
      <c r="E45" s="142"/>
      <c r="F45" s="142"/>
      <c r="G45" s="156"/>
      <c r="H45" s="156"/>
      <c r="I45" s="11"/>
      <c r="J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 spans="1:33" x14ac:dyDescent="0.35">
      <c r="A46" s="154"/>
      <c r="B46" s="154"/>
      <c r="C46" s="133"/>
      <c r="D46" s="142"/>
      <c r="E46" s="142"/>
      <c r="F46" s="142"/>
      <c r="G46" s="156"/>
      <c r="H46" s="156"/>
      <c r="I46" s="11"/>
      <c r="J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 spans="1:33" x14ac:dyDescent="0.35">
      <c r="A47" s="154"/>
      <c r="B47" s="154"/>
      <c r="C47" s="133"/>
      <c r="D47" s="142"/>
      <c r="E47" s="142"/>
      <c r="F47" s="142"/>
      <c r="G47" s="156"/>
      <c r="H47" s="156"/>
      <c r="I47" s="11"/>
      <c r="J47" s="11"/>
      <c r="N47" s="11"/>
      <c r="O47" s="11"/>
      <c r="P47" s="11"/>
      <c r="Q47" s="11"/>
      <c r="R47" s="11"/>
      <c r="S47" s="11"/>
      <c r="T47" s="11"/>
      <c r="U47" s="11"/>
      <c r="V47" s="11"/>
      <c r="W47" s="11"/>
    </row>
    <row r="48" spans="1:33" x14ac:dyDescent="0.35">
      <c r="A48" s="154"/>
      <c r="B48" s="154"/>
      <c r="C48" s="133"/>
      <c r="D48" s="142"/>
      <c r="E48" s="142"/>
      <c r="F48" s="142"/>
      <c r="G48" s="156"/>
      <c r="H48" s="156"/>
      <c r="I48" s="11"/>
      <c r="J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 spans="1:24" x14ac:dyDescent="0.35">
      <c r="A49" s="154"/>
      <c r="B49" s="154"/>
      <c r="C49" s="133"/>
      <c r="D49" s="142"/>
      <c r="E49" s="142"/>
      <c r="F49" s="142"/>
      <c r="G49" s="156"/>
      <c r="H49" s="156"/>
      <c r="I49" s="11"/>
      <c r="J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 spans="1:24" x14ac:dyDescent="0.35">
      <c r="A50" s="154"/>
      <c r="B50" s="154"/>
      <c r="C50" s="133"/>
      <c r="D50" s="142"/>
      <c r="E50" s="142"/>
      <c r="F50" s="142"/>
      <c r="G50" s="156"/>
      <c r="H50" s="156"/>
      <c r="I50" s="11"/>
      <c r="J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 spans="1:24" x14ac:dyDescent="0.35">
      <c r="A51" s="154"/>
      <c r="B51" s="154"/>
      <c r="C51" s="133"/>
      <c r="D51" s="142"/>
      <c r="E51" s="142"/>
      <c r="F51" s="142"/>
      <c r="G51" s="156"/>
      <c r="H51" s="156"/>
      <c r="I51" s="11"/>
      <c r="J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 spans="1:24" x14ac:dyDescent="0.35">
      <c r="A52" s="154"/>
      <c r="B52" s="154"/>
      <c r="C52" s="133"/>
      <c r="D52" s="142"/>
      <c r="E52" s="142"/>
      <c r="F52" s="142"/>
      <c r="G52" s="156"/>
      <c r="H52" s="156"/>
      <c r="I52" s="11"/>
      <c r="J52" s="11"/>
      <c r="N52" s="11"/>
      <c r="O52" s="11"/>
      <c r="P52" s="11"/>
      <c r="Q52" s="11"/>
      <c r="R52" s="11"/>
      <c r="S52" s="11"/>
      <c r="T52" s="11"/>
      <c r="U52" s="11"/>
      <c r="V52" s="11"/>
      <c r="W52" s="11"/>
    </row>
    <row r="53" spans="1:24" x14ac:dyDescent="0.35">
      <c r="A53" s="154"/>
      <c r="B53" s="154"/>
      <c r="C53" s="133"/>
      <c r="D53" s="142"/>
      <c r="E53" s="142"/>
      <c r="F53" s="142"/>
      <c r="G53" s="156"/>
      <c r="H53" s="156"/>
      <c r="I53" s="11"/>
      <c r="J53" s="11"/>
      <c r="N53" s="11"/>
      <c r="O53" s="11"/>
      <c r="P53" s="11"/>
      <c r="Q53" s="11"/>
      <c r="R53" s="11"/>
      <c r="S53" s="11"/>
      <c r="T53" s="11"/>
      <c r="U53" s="11"/>
      <c r="V53" s="11"/>
      <c r="W53" s="11"/>
    </row>
    <row r="54" spans="1:24" x14ac:dyDescent="0.35">
      <c r="A54" s="154"/>
      <c r="B54" s="154"/>
      <c r="C54" s="133"/>
      <c r="D54" s="142"/>
      <c r="E54" s="142"/>
      <c r="F54" s="142"/>
      <c r="G54" s="156"/>
      <c r="H54" s="156"/>
      <c r="I54" s="11"/>
      <c r="J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 spans="1:24" x14ac:dyDescent="0.35">
      <c r="A55" s="154"/>
      <c r="B55" s="154"/>
      <c r="C55" s="133"/>
      <c r="D55" s="142"/>
      <c r="E55" s="142"/>
      <c r="F55" s="142"/>
      <c r="G55" s="156"/>
      <c r="H55" s="156"/>
      <c r="I55" s="11"/>
      <c r="J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 spans="1:24" x14ac:dyDescent="0.35">
      <c r="A56" s="154"/>
      <c r="B56" s="154"/>
      <c r="C56" s="133"/>
      <c r="D56" s="142"/>
      <c r="E56" s="142"/>
      <c r="F56" s="142"/>
      <c r="G56" s="156"/>
      <c r="H56" s="156"/>
      <c r="I56" s="11"/>
      <c r="J56" s="11"/>
      <c r="N56" s="11"/>
      <c r="O56" s="11"/>
      <c r="P56" s="11"/>
      <c r="Q56" s="11"/>
      <c r="R56" s="11"/>
      <c r="S56" s="11"/>
      <c r="T56" s="11"/>
      <c r="U56" s="11"/>
      <c r="V56" s="11"/>
      <c r="W56" s="11"/>
    </row>
    <row r="57" spans="1:24" x14ac:dyDescent="0.35">
      <c r="A57" s="154"/>
      <c r="B57" s="154"/>
      <c r="C57" s="133"/>
      <c r="D57" s="142"/>
      <c r="E57" s="142"/>
      <c r="F57" s="142"/>
      <c r="G57" s="156"/>
      <c r="H57" s="156"/>
      <c r="I57" s="11"/>
      <c r="J57" s="11"/>
      <c r="N57" s="11"/>
      <c r="O57" s="11"/>
      <c r="P57" s="11"/>
      <c r="Q57" s="11"/>
      <c r="R57" s="11"/>
      <c r="S57" s="11"/>
      <c r="T57" s="11"/>
      <c r="U57" s="11"/>
      <c r="V57" s="11"/>
      <c r="W57" s="11"/>
    </row>
    <row r="58" spans="1:24" x14ac:dyDescent="0.35">
      <c r="A58" s="154"/>
      <c r="B58" s="154"/>
      <c r="C58" s="133"/>
      <c r="D58" s="142"/>
      <c r="E58" s="142"/>
      <c r="F58" s="142"/>
      <c r="G58" s="156"/>
      <c r="H58" s="156"/>
      <c r="I58" s="11"/>
      <c r="J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 spans="1:24" x14ac:dyDescent="0.35">
      <c r="A59" s="154"/>
      <c r="B59" s="154"/>
      <c r="C59" s="133"/>
      <c r="D59" s="142"/>
      <c r="E59" s="142"/>
      <c r="F59" s="142"/>
      <c r="G59" s="156"/>
      <c r="H59" s="156"/>
      <c r="I59" s="11"/>
      <c r="J59" s="11"/>
      <c r="N59" s="11"/>
      <c r="O59" s="11"/>
      <c r="P59" s="11"/>
      <c r="Q59" s="11"/>
      <c r="R59" s="11"/>
      <c r="S59" s="11"/>
      <c r="T59" s="11"/>
      <c r="U59" s="11"/>
      <c r="V59" s="11"/>
      <c r="W59" s="11"/>
    </row>
    <row r="60" spans="1:24" x14ac:dyDescent="0.35">
      <c r="A60" s="154"/>
      <c r="B60" s="154"/>
      <c r="C60" s="133"/>
      <c r="D60" s="142"/>
      <c r="E60" s="142"/>
      <c r="F60" s="142"/>
      <c r="G60" s="156"/>
      <c r="H60" s="156"/>
      <c r="I60" s="11"/>
      <c r="J60" s="11"/>
      <c r="N60" s="11"/>
      <c r="O60" s="11"/>
      <c r="P60" s="11"/>
      <c r="Q60" s="11"/>
      <c r="R60" s="11"/>
      <c r="S60" s="11"/>
      <c r="T60" s="11"/>
      <c r="U60" s="11"/>
      <c r="V60" s="11"/>
      <c r="W60" s="11"/>
    </row>
    <row r="61" spans="1:24" x14ac:dyDescent="0.35">
      <c r="A61" s="154"/>
      <c r="B61" s="154"/>
      <c r="C61" s="133"/>
      <c r="D61" s="142"/>
      <c r="E61" s="142"/>
      <c r="F61" s="142"/>
      <c r="G61" s="156"/>
      <c r="H61" s="156"/>
      <c r="I61" s="11"/>
      <c r="J61" s="11"/>
      <c r="N61" s="11"/>
      <c r="O61" s="11"/>
      <c r="P61" s="11"/>
      <c r="Q61" s="11"/>
      <c r="R61" s="11"/>
      <c r="S61" s="11"/>
      <c r="T61" s="11"/>
      <c r="U61" s="11"/>
      <c r="V61" s="11"/>
      <c r="W61" s="11"/>
    </row>
    <row r="62" spans="1:24" x14ac:dyDescent="0.35">
      <c r="C62" s="133"/>
      <c r="D62" s="142"/>
      <c r="E62" s="142"/>
      <c r="F62" s="142"/>
      <c r="G62" s="156"/>
      <c r="H62" s="156"/>
      <c r="I62" s="11"/>
      <c r="J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9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96980-9927-4989-B7C6-3D52B6AD0270}">
  <dimension ref="A1:X35"/>
  <sheetViews>
    <sheetView zoomScale="7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RowHeight="14.5" x14ac:dyDescent="0.35"/>
  <cols>
    <col min="2" max="2" width="8.90625" customWidth="1"/>
    <col min="3" max="3" width="15.6328125" customWidth="1"/>
    <col min="4" max="4" width="11.453125" customWidth="1"/>
    <col min="5" max="6" width="8.90625" customWidth="1"/>
    <col min="7" max="7" width="12.36328125" customWidth="1"/>
    <col min="8" max="8" width="13.81640625" customWidth="1"/>
    <col min="9" max="9" width="12.81640625" customWidth="1"/>
    <col min="10" max="10" width="14.08984375" customWidth="1"/>
    <col min="11" max="11" width="11.1796875" customWidth="1"/>
    <col min="12" max="12" width="8.90625" customWidth="1"/>
    <col min="13" max="13" width="11.1796875" bestFit="1" customWidth="1"/>
    <col min="14" max="14" width="13.81640625" bestFit="1" customWidth="1"/>
    <col min="15" max="15" width="12.81640625" bestFit="1" customWidth="1"/>
    <col min="16" max="16" width="10.81640625" bestFit="1" customWidth="1"/>
    <col min="17" max="17" width="12.54296875" bestFit="1" customWidth="1"/>
    <col min="18" max="18" width="8.90625" customWidth="1"/>
    <col min="19" max="19" width="8.984375E-2" customWidth="1"/>
    <col min="20" max="20" width="8.90625" hidden="1" customWidth="1"/>
    <col min="21" max="21" width="0" hidden="1" customWidth="1"/>
    <col min="22" max="22" width="8.90625" hidden="1" customWidth="1"/>
    <col min="23" max="23" width="27.81640625" hidden="1" customWidth="1"/>
    <col min="24" max="24" width="22.6328125" hidden="1" customWidth="1"/>
    <col min="25" max="26" width="0" hidden="1" customWidth="1"/>
  </cols>
  <sheetData>
    <row r="1" spans="1:24" s="58" customFormat="1" ht="26" x14ac:dyDescent="0.6">
      <c r="A1" s="56" t="s">
        <v>126</v>
      </c>
      <c r="B1" s="57"/>
      <c r="C1" s="57"/>
      <c r="D1" s="57"/>
      <c r="E1" s="57"/>
      <c r="F1" s="57"/>
    </row>
    <row r="2" spans="1:24" s="58" customFormat="1" x14ac:dyDescent="0.35">
      <c r="A2" s="59" t="s">
        <v>100</v>
      </c>
      <c r="B2" s="57"/>
      <c r="C2" s="57"/>
      <c r="D2" s="57"/>
      <c r="E2" s="57"/>
      <c r="F2" s="57"/>
    </row>
    <row r="3" spans="1:24" s="58" customFormat="1" x14ac:dyDescent="0.35">
      <c r="A3" s="95"/>
      <c r="B3" s="96"/>
      <c r="C3" s="95" t="s">
        <v>125</v>
      </c>
      <c r="D3" s="96"/>
      <c r="E3" s="96"/>
      <c r="F3" s="96"/>
      <c r="S3" s="60"/>
    </row>
    <row r="4" spans="1:24" s="58" customFormat="1" x14ac:dyDescent="0.35">
      <c r="A4" s="96"/>
      <c r="B4" s="97"/>
      <c r="C4" s="97"/>
      <c r="D4" s="98"/>
      <c r="E4" s="97"/>
      <c r="F4" s="97"/>
      <c r="G4" s="71"/>
      <c r="H4" s="61"/>
      <c r="I4" s="61"/>
      <c r="J4" s="61"/>
      <c r="K4" s="61"/>
      <c r="L4" s="61"/>
      <c r="M4" s="71"/>
      <c r="N4" s="61"/>
      <c r="O4" s="61"/>
      <c r="P4" s="61"/>
      <c r="Q4" s="61"/>
    </row>
    <row r="5" spans="1:24" s="58" customFormat="1" x14ac:dyDescent="0.35">
      <c r="A5" s="62"/>
      <c r="B5" s="63" t="s">
        <v>81</v>
      </c>
      <c r="C5" s="63" t="s">
        <v>65</v>
      </c>
      <c r="D5" s="63" t="s">
        <v>101</v>
      </c>
      <c r="E5" s="63" t="s">
        <v>102</v>
      </c>
      <c r="F5" s="62"/>
      <c r="G5" s="99"/>
      <c r="H5" s="99"/>
      <c r="I5" s="99"/>
      <c r="J5" s="99"/>
      <c r="K5" s="99"/>
      <c r="L5" s="63"/>
      <c r="M5" s="99"/>
      <c r="N5" s="99"/>
      <c r="O5" s="99"/>
      <c r="P5" s="99"/>
      <c r="Q5" s="99"/>
      <c r="V5" s="73"/>
      <c r="W5" s="60"/>
      <c r="X5" s="60"/>
    </row>
    <row r="6" spans="1:24" s="102" customFormat="1" x14ac:dyDescent="0.35">
      <c r="A6" s="100">
        <v>2015</v>
      </c>
      <c r="B6" s="101">
        <v>-1.1023312214934725E-2</v>
      </c>
      <c r="C6" s="101">
        <v>0.10895058173021541</v>
      </c>
      <c r="D6" s="101">
        <v>0.10962549766867509</v>
      </c>
      <c r="E6" s="101">
        <v>6.3781246944562137E-2</v>
      </c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V6" s="100"/>
      <c r="X6" s="101"/>
    </row>
    <row r="7" spans="1:24" x14ac:dyDescent="0.35">
      <c r="A7" s="62">
        <v>2016</v>
      </c>
      <c r="B7" s="46">
        <v>2.1116915306456766E-2</v>
      </c>
      <c r="C7" s="46">
        <v>9.6888364238243666E-2</v>
      </c>
      <c r="D7" s="46">
        <v>5.7388330483379907E-2</v>
      </c>
      <c r="E7" s="46">
        <v>4.9837468721498565E-2</v>
      </c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V7" s="100"/>
      <c r="X7" s="10"/>
    </row>
    <row r="8" spans="1:24" x14ac:dyDescent="0.35">
      <c r="A8" s="62">
        <v>2017</v>
      </c>
      <c r="B8" s="46">
        <v>4.7011880537959792E-3</v>
      </c>
      <c r="C8" s="46">
        <v>8.9677634257374433E-2</v>
      </c>
      <c r="D8" s="46">
        <v>7.4822531074060977E-2</v>
      </c>
      <c r="E8" s="46">
        <v>0.11176308832326663</v>
      </c>
      <c r="G8" s="65"/>
      <c r="H8" s="65"/>
      <c r="I8" s="65"/>
      <c r="J8" s="64"/>
      <c r="K8" s="65"/>
      <c r="L8" s="65"/>
      <c r="M8" s="65"/>
      <c r="N8" s="65"/>
      <c r="O8" s="65"/>
      <c r="P8" s="64"/>
      <c r="Q8" s="65"/>
      <c r="V8" s="100"/>
      <c r="X8" s="46"/>
    </row>
    <row r="9" spans="1:24" x14ac:dyDescent="0.35">
      <c r="A9" s="62">
        <v>2018</v>
      </c>
      <c r="B9" s="46">
        <v>1.4176783510656038E-2</v>
      </c>
      <c r="C9" s="46">
        <v>5.9437927972932583E-2</v>
      </c>
      <c r="D9" s="46">
        <v>0.12812610073969707</v>
      </c>
      <c r="E9" s="46">
        <v>4.1404045171593302E-2</v>
      </c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V9" s="100"/>
      <c r="X9" s="10"/>
    </row>
    <row r="10" spans="1:24" x14ac:dyDescent="0.35">
      <c r="A10" s="62">
        <v>2019</v>
      </c>
      <c r="B10" s="46">
        <v>4.482056201683185E-2</v>
      </c>
      <c r="C10" s="46">
        <v>6.5055871776765237E-2</v>
      </c>
      <c r="D10" s="46">
        <v>7.9575335261635557E-2</v>
      </c>
      <c r="E10" s="46">
        <v>4.5589603178097279E-2</v>
      </c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102"/>
      <c r="S10" s="102"/>
      <c r="T10" s="102"/>
      <c r="V10" s="100"/>
      <c r="X10" s="10"/>
    </row>
    <row r="11" spans="1:24" x14ac:dyDescent="0.35">
      <c r="A11" s="62">
        <v>2020</v>
      </c>
      <c r="B11" s="46">
        <v>3.8372259693101554E-2</v>
      </c>
      <c r="C11" s="46">
        <v>7.1628580939513209E-3</v>
      </c>
      <c r="D11" s="46">
        <v>4.2670590399117157E-2</v>
      </c>
      <c r="E11" s="46">
        <v>8.4050946217707426E-3</v>
      </c>
      <c r="G11" s="65"/>
      <c r="H11" s="64"/>
      <c r="I11" s="64"/>
      <c r="J11" s="64"/>
      <c r="K11" s="64"/>
      <c r="L11" s="64"/>
      <c r="M11" s="64"/>
      <c r="N11" s="64"/>
      <c r="O11" s="64"/>
      <c r="P11" s="64"/>
      <c r="Q11" s="64"/>
      <c r="V11" s="100"/>
      <c r="X11" s="10"/>
    </row>
    <row r="12" spans="1:24" x14ac:dyDescent="0.35">
      <c r="A12" s="62">
        <v>2021</v>
      </c>
      <c r="B12" s="46">
        <v>0.17719889440006059</v>
      </c>
      <c r="C12" s="46">
        <v>8.9083724418582796E-2</v>
      </c>
      <c r="D12" s="46">
        <v>6.321230725803606E-2</v>
      </c>
      <c r="E12" s="46">
        <v>4.5166437177746682E-2</v>
      </c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V12" s="100"/>
      <c r="X12" s="10"/>
    </row>
    <row r="13" spans="1:24" x14ac:dyDescent="0.35">
      <c r="A13" s="62">
        <v>2022</v>
      </c>
      <c r="B13" s="46">
        <v>0.13900551719351817</v>
      </c>
      <c r="C13" s="46">
        <v>0.11737220246635144</v>
      </c>
      <c r="D13" s="46">
        <v>1.9917119085097499E-2</v>
      </c>
      <c r="E13" s="46">
        <v>5.6401410436104811E-2</v>
      </c>
      <c r="G13" s="64"/>
      <c r="H13" s="64"/>
      <c r="I13" s="64"/>
      <c r="J13" s="64"/>
      <c r="K13" s="64"/>
      <c r="L13" s="64"/>
      <c r="M13" s="64"/>
      <c r="N13" s="64"/>
      <c r="O13" s="64"/>
      <c r="P13" s="6"/>
      <c r="Q13" s="64"/>
      <c r="V13" s="100"/>
      <c r="X13" s="10"/>
    </row>
    <row r="14" spans="1:24" x14ac:dyDescent="0.35">
      <c r="A14" s="62">
        <v>2023</v>
      </c>
      <c r="B14" s="46">
        <v>6.614755041666949E-2</v>
      </c>
      <c r="C14" s="46">
        <v>9.3974762708486967E-2</v>
      </c>
      <c r="D14" s="46">
        <v>0.14154406094815089</v>
      </c>
      <c r="E14" s="46">
        <v>4.8230765249577479E-2</v>
      </c>
      <c r="F14" s="66"/>
      <c r="G14" s="64"/>
      <c r="H14" s="64"/>
      <c r="I14" s="64"/>
      <c r="J14" s="64"/>
      <c r="K14" s="64"/>
      <c r="L14" s="103"/>
      <c r="M14" s="64"/>
      <c r="N14" s="64"/>
      <c r="O14" s="64"/>
      <c r="P14" s="6"/>
      <c r="Q14" s="64"/>
      <c r="V14" s="100"/>
      <c r="X14" s="10"/>
    </row>
    <row r="15" spans="1:24" x14ac:dyDescent="0.35">
      <c r="A15" s="62">
        <v>2024</v>
      </c>
      <c r="B15" s="46">
        <v>4.8380169197878513E-2</v>
      </c>
      <c r="C15" s="46">
        <v>9.2413849690807209E-2</v>
      </c>
      <c r="D15" s="46">
        <v>5.2655566358774913E-2</v>
      </c>
      <c r="E15" s="46">
        <v>4.4372796892269258E-2</v>
      </c>
      <c r="G15" s="64"/>
      <c r="H15" s="64"/>
      <c r="I15" s="64"/>
      <c r="J15" s="64"/>
      <c r="K15" s="64"/>
      <c r="L15" s="6"/>
      <c r="M15" s="6"/>
      <c r="N15" s="6"/>
      <c r="O15" s="6"/>
      <c r="P15" s="6"/>
      <c r="Q15" s="6"/>
      <c r="R15" s="6"/>
      <c r="V15" s="100"/>
      <c r="X15" s="10"/>
    </row>
    <row r="16" spans="1:24" x14ac:dyDescent="0.35">
      <c r="A16" s="62">
        <v>2025</v>
      </c>
      <c r="B16" s="46">
        <v>4.1213146257111595E-2</v>
      </c>
      <c r="C16" s="46">
        <v>0.11331524213135505</v>
      </c>
      <c r="D16" s="46">
        <v>7.359643671017195E-2</v>
      </c>
      <c r="E16" s="46">
        <v>7.368419663082526E-2</v>
      </c>
      <c r="G16" s="64"/>
      <c r="H16" s="64"/>
      <c r="I16" s="64"/>
      <c r="J16" s="64"/>
      <c r="K16" s="64"/>
      <c r="L16" s="6"/>
      <c r="M16" s="6"/>
      <c r="N16" s="6"/>
      <c r="O16" s="6"/>
      <c r="P16" s="6"/>
      <c r="Q16" s="6"/>
      <c r="R16" s="6"/>
    </row>
    <row r="17" spans="1:18" x14ac:dyDescent="0.35">
      <c r="A17" s="62"/>
      <c r="B17" s="67"/>
      <c r="C17" s="67"/>
      <c r="D17" s="67"/>
      <c r="E17" s="67"/>
      <c r="G17" s="65"/>
      <c r="H17" s="65"/>
      <c r="I17" s="65"/>
      <c r="J17" s="65"/>
      <c r="K17" s="65"/>
      <c r="L17" s="104"/>
      <c r="M17" s="104"/>
      <c r="N17" s="104"/>
      <c r="O17" s="104"/>
      <c r="P17" s="104"/>
      <c r="Q17" s="104"/>
      <c r="R17" s="104"/>
    </row>
    <row r="18" spans="1:18" x14ac:dyDescent="0.35">
      <c r="A18" s="50"/>
      <c r="B18" s="116"/>
      <c r="C18" s="66"/>
      <c r="D18" s="66"/>
      <c r="E18" s="66"/>
    </row>
    <row r="19" spans="1:18" x14ac:dyDescent="0.35">
      <c r="B19" s="105"/>
      <c r="G19" s="71"/>
      <c r="H19" s="61"/>
      <c r="I19" s="61"/>
      <c r="J19" s="61"/>
      <c r="K19" s="61"/>
      <c r="L19" s="104"/>
      <c r="M19" s="71"/>
      <c r="N19" s="61"/>
      <c r="O19" s="61"/>
      <c r="P19" s="61"/>
      <c r="Q19" s="61"/>
      <c r="R19" s="104"/>
    </row>
    <row r="20" spans="1:18" x14ac:dyDescent="0.35">
      <c r="A20" s="73"/>
      <c r="B20" s="71"/>
      <c r="C20" s="71"/>
      <c r="D20" s="71"/>
      <c r="E20" s="71"/>
      <c r="G20" s="72"/>
      <c r="H20" s="72"/>
      <c r="I20" s="72"/>
      <c r="J20" s="72"/>
      <c r="K20" s="72"/>
      <c r="M20" s="72"/>
      <c r="N20" s="72"/>
      <c r="O20" s="72"/>
      <c r="P20" s="72"/>
      <c r="Q20" s="72"/>
    </row>
    <row r="21" spans="1:18" x14ac:dyDescent="0.35">
      <c r="A21" s="73"/>
      <c r="B21" s="46"/>
      <c r="C21" s="46"/>
      <c r="D21" s="46"/>
      <c r="E21" s="46"/>
      <c r="G21" s="104"/>
      <c r="H21" s="104"/>
      <c r="I21" s="104"/>
      <c r="J21" s="104"/>
      <c r="K21" s="104"/>
      <c r="M21" s="104"/>
      <c r="N21" s="104"/>
      <c r="O21" s="104"/>
      <c r="P21" s="104"/>
      <c r="Q21" s="104"/>
    </row>
    <row r="22" spans="1:18" x14ac:dyDescent="0.35">
      <c r="A22" s="73"/>
      <c r="B22" s="46"/>
      <c r="C22" s="46"/>
      <c r="D22" s="46"/>
      <c r="E22" s="46"/>
      <c r="G22" s="104"/>
      <c r="H22" s="104"/>
      <c r="I22" s="104"/>
      <c r="J22" s="104"/>
      <c r="K22" s="104"/>
      <c r="M22" s="104"/>
      <c r="N22" s="104"/>
      <c r="O22" s="104"/>
      <c r="P22" s="104"/>
      <c r="Q22" s="104"/>
    </row>
    <row r="23" spans="1:18" x14ac:dyDescent="0.35">
      <c r="A23" s="73"/>
      <c r="B23" s="46"/>
      <c r="C23" s="46"/>
      <c r="D23" s="46"/>
      <c r="E23" s="46"/>
      <c r="G23" s="104"/>
      <c r="H23" s="104"/>
      <c r="I23" s="104"/>
      <c r="J23" s="104"/>
      <c r="K23" s="104"/>
      <c r="M23" s="104"/>
      <c r="N23" s="104"/>
      <c r="O23" s="104"/>
      <c r="P23" s="104"/>
      <c r="Q23" s="104"/>
    </row>
    <row r="24" spans="1:18" x14ac:dyDescent="0.35">
      <c r="A24" s="73"/>
      <c r="B24" s="46"/>
      <c r="C24" s="46"/>
      <c r="D24" s="46"/>
      <c r="E24" s="46"/>
      <c r="G24" s="104"/>
      <c r="H24" s="104"/>
      <c r="I24" s="104"/>
      <c r="J24" s="104"/>
      <c r="K24" s="104"/>
      <c r="M24" s="104"/>
      <c r="N24" s="104"/>
      <c r="O24" s="104"/>
      <c r="P24" s="104"/>
      <c r="Q24" s="104"/>
    </row>
    <row r="25" spans="1:18" x14ac:dyDescent="0.35">
      <c r="A25" s="73"/>
      <c r="B25" s="46"/>
      <c r="C25" s="46"/>
      <c r="D25" s="46"/>
      <c r="E25" s="46"/>
      <c r="G25" s="104"/>
      <c r="H25" s="104"/>
      <c r="I25" s="104"/>
      <c r="J25" s="104"/>
      <c r="K25" s="104"/>
      <c r="M25" s="104"/>
      <c r="N25" s="104"/>
      <c r="O25" s="104"/>
      <c r="P25" s="104"/>
      <c r="Q25" s="104"/>
    </row>
    <row r="26" spans="1:18" x14ac:dyDescent="0.35">
      <c r="A26" s="73"/>
      <c r="B26" s="46"/>
      <c r="C26" s="46"/>
      <c r="D26" s="46"/>
      <c r="E26" s="46"/>
      <c r="G26" s="104"/>
      <c r="H26" s="104"/>
      <c r="I26" s="104"/>
      <c r="J26" s="104"/>
      <c r="K26" s="104"/>
      <c r="M26" s="104"/>
      <c r="N26" s="104"/>
      <c r="O26" s="104"/>
      <c r="P26" s="104"/>
      <c r="Q26" s="104"/>
    </row>
    <row r="27" spans="1:18" x14ac:dyDescent="0.35">
      <c r="A27" s="73"/>
      <c r="B27" s="46"/>
      <c r="C27" s="46"/>
      <c r="D27" s="46"/>
      <c r="E27" s="46"/>
      <c r="G27" s="104"/>
      <c r="H27" s="104"/>
      <c r="I27" s="104"/>
      <c r="J27" s="104"/>
      <c r="K27" s="104"/>
      <c r="M27" s="104"/>
      <c r="N27" s="104"/>
      <c r="O27" s="104"/>
      <c r="P27" s="104"/>
      <c r="Q27" s="104"/>
    </row>
    <row r="28" spans="1:18" x14ac:dyDescent="0.35">
      <c r="A28" s="73"/>
      <c r="B28" s="46"/>
      <c r="C28" s="46"/>
      <c r="D28" s="46"/>
      <c r="E28" s="46"/>
      <c r="G28" s="104"/>
      <c r="H28" s="104"/>
      <c r="I28" s="104"/>
      <c r="J28" s="104"/>
      <c r="K28" s="104"/>
      <c r="M28" s="104"/>
      <c r="N28" s="104"/>
      <c r="O28" s="104"/>
      <c r="P28" s="104"/>
      <c r="Q28" s="104"/>
    </row>
    <row r="29" spans="1:18" x14ac:dyDescent="0.35">
      <c r="A29" s="73"/>
      <c r="B29" s="46"/>
      <c r="C29" s="46"/>
      <c r="D29" s="46"/>
      <c r="E29" s="46"/>
      <c r="G29" s="104"/>
      <c r="H29" s="104"/>
      <c r="I29" s="104"/>
      <c r="J29" s="104"/>
      <c r="K29" s="104"/>
      <c r="M29" s="104"/>
      <c r="N29" s="104"/>
      <c r="O29" s="104"/>
      <c r="P29" s="104"/>
      <c r="Q29" s="104"/>
    </row>
    <row r="30" spans="1:18" x14ac:dyDescent="0.35">
      <c r="A30" s="73"/>
      <c r="B30" s="46"/>
      <c r="C30" s="46"/>
      <c r="D30" s="46"/>
      <c r="E30" s="46"/>
      <c r="G30" s="104"/>
      <c r="H30" s="104"/>
      <c r="I30" s="104"/>
      <c r="J30" s="104"/>
      <c r="K30" s="104"/>
      <c r="M30" s="104"/>
      <c r="N30" s="104"/>
      <c r="O30" s="104"/>
      <c r="P30" s="104"/>
      <c r="Q30" s="104"/>
    </row>
    <row r="31" spans="1:18" x14ac:dyDescent="0.35">
      <c r="A31" s="73"/>
      <c r="B31" s="67"/>
      <c r="C31" s="46"/>
      <c r="D31" s="46"/>
      <c r="E31" s="46"/>
      <c r="G31" s="65"/>
      <c r="H31" s="65"/>
      <c r="I31" s="65"/>
      <c r="J31" s="65"/>
      <c r="K31" s="65"/>
      <c r="M31" s="104"/>
      <c r="N31" s="104"/>
      <c r="O31" s="104"/>
      <c r="P31" s="104"/>
      <c r="Q31" s="104"/>
    </row>
    <row r="33" spans="2:10" x14ac:dyDescent="0.35">
      <c r="B33" s="66"/>
      <c r="C33" s="66"/>
      <c r="D33" s="66"/>
      <c r="E33" s="66"/>
      <c r="J33" s="46"/>
    </row>
    <row r="35" spans="2:10" x14ac:dyDescent="0.35">
      <c r="B35" s="106"/>
      <c r="C35" s="66"/>
      <c r="D35" s="66"/>
    </row>
  </sheetData>
  <pageMargins left="0.7" right="0.7" top="0.75" bottom="0.75" header="0.3" footer="0.3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41D26-B59F-420F-9788-B3243DB234FC}">
  <dimension ref="A1:W54"/>
  <sheetViews>
    <sheetView tabSelected="1" zoomScale="52" zoomScaleNormal="52" workbookViewId="0">
      <pane xSplit="1" topLeftCell="B1" activePane="topRight" state="frozen"/>
      <selection pane="topRight" activeCell="J41" sqref="J41"/>
    </sheetView>
  </sheetViews>
  <sheetFormatPr defaultRowHeight="14.5" x14ac:dyDescent="0.35"/>
  <cols>
    <col min="2" max="2" width="8.90625" style="70" customWidth="1"/>
    <col min="3" max="3" width="15.1796875" style="70" customWidth="1"/>
    <col min="4" max="5" width="8.90625" style="70" customWidth="1"/>
    <col min="6" max="6" width="10.453125" customWidth="1"/>
    <col min="7" max="7" width="14.6328125" customWidth="1"/>
    <col min="8" max="8" width="13" customWidth="1"/>
    <col min="9" max="9" width="11.1796875" customWidth="1"/>
    <col min="10" max="10" width="13.453125" customWidth="1"/>
    <col min="11" max="12" width="8.90625" customWidth="1"/>
    <col min="13" max="13" width="14.453125" customWidth="1"/>
    <col min="14" max="14" width="16.453125" customWidth="1"/>
    <col min="15" max="15" width="15.90625" customWidth="1"/>
    <col min="16" max="16" width="20.36328125" customWidth="1"/>
    <col min="17" max="17" width="8.90625" customWidth="1"/>
    <col min="19" max="19" width="20.81640625" hidden="1" customWidth="1"/>
    <col min="20" max="20" width="19.453125" hidden="1" customWidth="1"/>
    <col min="21" max="21" width="19.6328125" hidden="1" customWidth="1"/>
    <col min="22" max="22" width="19.6328125" bestFit="1" customWidth="1"/>
  </cols>
  <sheetData>
    <row r="1" spans="1:23" ht="26" x14ac:dyDescent="0.6">
      <c r="A1" s="68" t="s">
        <v>103</v>
      </c>
      <c r="B1" s="68"/>
      <c r="C1" s="63"/>
      <c r="D1" s="63"/>
      <c r="E1" s="63"/>
      <c r="M1" s="63"/>
      <c r="N1" s="63"/>
      <c r="O1" s="63"/>
      <c r="P1" s="63"/>
      <c r="U1" s="69"/>
    </row>
    <row r="2" spans="1:23" x14ac:dyDescent="0.35">
      <c r="A2" s="12" t="s">
        <v>124</v>
      </c>
      <c r="F2" s="71"/>
      <c r="G2" s="63"/>
      <c r="H2" s="63"/>
      <c r="I2" s="63"/>
      <c r="J2" s="63"/>
      <c r="M2" s="72"/>
      <c r="N2" s="63"/>
      <c r="O2" s="63"/>
      <c r="P2" s="63"/>
      <c r="S2" s="72"/>
      <c r="T2" s="72"/>
      <c r="U2" s="72"/>
      <c r="V2" s="71"/>
      <c r="W2" s="71"/>
    </row>
    <row r="3" spans="1:23" x14ac:dyDescent="0.35">
      <c r="A3" s="12"/>
      <c r="F3" s="71"/>
      <c r="G3" s="63"/>
      <c r="H3" s="63"/>
      <c r="I3" s="63"/>
      <c r="J3" s="63"/>
      <c r="M3" s="72"/>
      <c r="N3" s="63"/>
      <c r="O3" s="63"/>
      <c r="P3" s="63"/>
      <c r="S3" s="72"/>
      <c r="T3" s="72"/>
      <c r="U3" s="72"/>
      <c r="V3" s="71"/>
      <c r="W3" s="71"/>
    </row>
    <row r="4" spans="1:23" x14ac:dyDescent="0.35">
      <c r="A4" s="12"/>
      <c r="F4" s="71"/>
      <c r="G4" s="63"/>
      <c r="H4" s="63"/>
      <c r="I4" s="63"/>
      <c r="J4" s="63"/>
      <c r="M4" s="72"/>
      <c r="N4" s="63"/>
      <c r="O4" s="63"/>
      <c r="P4" s="63"/>
      <c r="S4" s="72"/>
      <c r="T4" s="72"/>
      <c r="U4" s="72"/>
      <c r="V4" s="71"/>
      <c r="W4" s="71"/>
    </row>
    <row r="5" spans="1:23" x14ac:dyDescent="0.35">
      <c r="B5" s="69" t="s">
        <v>81</v>
      </c>
      <c r="C5" s="69" t="s">
        <v>65</v>
      </c>
      <c r="D5" s="69" t="s">
        <v>102</v>
      </c>
      <c r="E5"/>
      <c r="F5" s="69"/>
      <c r="G5" s="69"/>
      <c r="H5" s="69"/>
      <c r="I5" s="69"/>
      <c r="J5" s="69"/>
      <c r="N5" s="69"/>
      <c r="O5" s="69"/>
      <c r="P5" s="69"/>
      <c r="S5" s="69"/>
    </row>
    <row r="6" spans="1:23" x14ac:dyDescent="0.35">
      <c r="A6" s="62">
        <v>2015</v>
      </c>
      <c r="B6" s="74">
        <v>-0.16605405405405407</v>
      </c>
      <c r="C6" s="74">
        <v>56.140922098569156</v>
      </c>
      <c r="D6" s="74">
        <v>156.61176470588234</v>
      </c>
      <c r="F6" s="16"/>
      <c r="G6" s="16"/>
      <c r="H6" s="16"/>
      <c r="I6" s="16"/>
      <c r="J6" s="16"/>
      <c r="M6" s="11"/>
      <c r="N6" s="11"/>
      <c r="O6" s="11"/>
      <c r="P6" s="11"/>
      <c r="R6" s="75"/>
      <c r="S6" s="46"/>
      <c r="T6" s="46"/>
      <c r="U6" s="10"/>
      <c r="V6" s="10"/>
    </row>
    <row r="7" spans="1:23" x14ac:dyDescent="0.35">
      <c r="A7" s="62"/>
      <c r="B7" s="74">
        <v>-19.084219092331768</v>
      </c>
      <c r="C7" s="74">
        <v>70.672025039123639</v>
      </c>
      <c r="D7" s="74">
        <v>127.59777151799686</v>
      </c>
      <c r="F7" s="76"/>
      <c r="G7" s="76"/>
      <c r="H7" s="76"/>
      <c r="I7" s="16"/>
      <c r="J7" s="76"/>
      <c r="M7" s="11"/>
      <c r="N7" s="11"/>
      <c r="O7" s="11"/>
      <c r="P7" s="11"/>
      <c r="R7" s="75"/>
      <c r="S7" s="46"/>
      <c r="T7" s="46"/>
      <c r="U7" s="10"/>
      <c r="V7" s="10"/>
    </row>
    <row r="8" spans="1:23" x14ac:dyDescent="0.35">
      <c r="A8" s="62"/>
      <c r="B8" s="74">
        <v>-10.00381424148607</v>
      </c>
      <c r="C8" s="74">
        <v>68.579467492260065</v>
      </c>
      <c r="D8" s="74">
        <v>163.62600619195049</v>
      </c>
      <c r="F8" s="76"/>
      <c r="G8" s="76"/>
      <c r="H8" s="76"/>
      <c r="I8" s="16"/>
      <c r="J8" s="76"/>
      <c r="M8" s="11"/>
      <c r="N8" s="11"/>
      <c r="O8" s="11"/>
      <c r="P8" s="11"/>
      <c r="R8" s="75"/>
      <c r="S8" s="46"/>
      <c r="T8" s="46"/>
      <c r="U8" s="10"/>
      <c r="V8" s="10"/>
    </row>
    <row r="9" spans="1:23" x14ac:dyDescent="0.35">
      <c r="A9" s="62"/>
      <c r="B9" s="74">
        <v>-21.675981510015408</v>
      </c>
      <c r="C9" s="74">
        <v>50.398471494607087</v>
      </c>
      <c r="D9" s="74">
        <v>157.68022187981509</v>
      </c>
      <c r="F9" s="77"/>
      <c r="G9" s="77"/>
      <c r="H9" s="77"/>
      <c r="I9" s="77"/>
      <c r="J9" s="77"/>
      <c r="M9" s="11"/>
      <c r="N9" s="11"/>
      <c r="O9" s="11"/>
      <c r="P9" s="11"/>
      <c r="R9" s="75"/>
      <c r="S9" s="46"/>
      <c r="T9" s="46"/>
      <c r="U9" s="10"/>
      <c r="V9" s="10"/>
    </row>
    <row r="10" spans="1:23" x14ac:dyDescent="0.35">
      <c r="A10" s="62">
        <v>2016</v>
      </c>
      <c r="B10" s="74">
        <v>-1.8916407185628745</v>
      </c>
      <c r="C10" s="74">
        <v>56.470227544910188</v>
      </c>
      <c r="D10" s="74">
        <v>109.66457485029943</v>
      </c>
      <c r="F10" s="16"/>
      <c r="G10" s="16"/>
      <c r="H10" s="16"/>
      <c r="I10" s="16"/>
      <c r="J10" s="16"/>
      <c r="M10" s="11"/>
      <c r="N10" s="11"/>
      <c r="O10" s="11"/>
      <c r="P10" s="11"/>
      <c r="R10" s="75"/>
      <c r="S10" s="46"/>
      <c r="T10" s="46"/>
      <c r="U10" s="10"/>
      <c r="V10" s="10"/>
    </row>
    <row r="11" spans="1:23" x14ac:dyDescent="0.35">
      <c r="A11" s="62"/>
      <c r="B11" s="74">
        <v>16.40963770250368</v>
      </c>
      <c r="C11" s="74">
        <v>65.140877761413847</v>
      </c>
      <c r="D11" s="74">
        <v>141.48392341678939</v>
      </c>
      <c r="F11" s="76"/>
      <c r="G11" s="76"/>
      <c r="H11" s="76"/>
      <c r="I11" s="16"/>
      <c r="J11" s="76"/>
      <c r="M11" s="11"/>
      <c r="N11" s="11"/>
      <c r="O11" s="11"/>
      <c r="P11" s="11"/>
      <c r="R11" s="75"/>
      <c r="S11" s="46"/>
      <c r="T11" s="46"/>
      <c r="U11" s="10"/>
      <c r="V11" s="10"/>
    </row>
    <row r="12" spans="1:23" x14ac:dyDescent="0.35">
      <c r="A12" s="62"/>
      <c r="B12" s="74">
        <v>21.427760583941605</v>
      </c>
      <c r="C12" s="74">
        <v>129.80134306569343</v>
      </c>
      <c r="D12" s="74">
        <v>174.68094598540145</v>
      </c>
      <c r="F12" s="76"/>
      <c r="G12" s="76"/>
      <c r="H12" s="76"/>
      <c r="I12" s="16"/>
      <c r="J12" s="76"/>
      <c r="M12" s="11"/>
      <c r="N12" s="11"/>
      <c r="O12" s="11"/>
      <c r="P12" s="11"/>
      <c r="R12" s="75"/>
      <c r="S12" s="46"/>
      <c r="T12" s="46"/>
      <c r="U12" s="10"/>
      <c r="V12" s="10"/>
    </row>
    <row r="13" spans="1:23" x14ac:dyDescent="0.35">
      <c r="A13" s="62"/>
      <c r="B13" s="74">
        <v>35.043555555555564</v>
      </c>
      <c r="C13" s="74">
        <v>59.887007215007223</v>
      </c>
      <c r="D13" s="74">
        <v>154.79392784992788</v>
      </c>
      <c r="F13" s="77"/>
      <c r="G13" s="77"/>
      <c r="H13" s="77"/>
      <c r="I13" s="77"/>
      <c r="J13" s="77"/>
      <c r="M13" s="11"/>
      <c r="N13" s="11"/>
      <c r="O13" s="11"/>
      <c r="P13" s="11"/>
      <c r="R13" s="75"/>
      <c r="S13" s="46"/>
      <c r="T13" s="46"/>
      <c r="U13" s="10"/>
      <c r="V13" s="10"/>
    </row>
    <row r="14" spans="1:23" x14ac:dyDescent="0.35">
      <c r="A14" s="62">
        <v>2017</v>
      </c>
      <c r="B14" s="74">
        <v>20.060304225352112</v>
      </c>
      <c r="C14" s="74">
        <v>42.941656338028167</v>
      </c>
      <c r="D14" s="74">
        <v>105.5902647887324</v>
      </c>
      <c r="F14" s="16"/>
      <c r="G14" s="16"/>
      <c r="H14" s="16"/>
      <c r="I14" s="16"/>
      <c r="J14" s="16"/>
      <c r="M14" s="11"/>
      <c r="N14" s="11"/>
      <c r="O14" s="11"/>
      <c r="P14" s="11"/>
      <c r="R14" s="75"/>
      <c r="S14" s="46"/>
      <c r="T14" s="46"/>
      <c r="U14" s="10"/>
      <c r="V14" s="10"/>
    </row>
    <row r="15" spans="1:23" x14ac:dyDescent="0.35">
      <c r="A15" s="62"/>
      <c r="B15" s="74">
        <v>-14.040560224089635</v>
      </c>
      <c r="C15" s="74">
        <v>66.419450980392156</v>
      </c>
      <c r="D15" s="74">
        <v>330.59997759103641</v>
      </c>
      <c r="F15" s="76"/>
      <c r="G15" s="76"/>
      <c r="H15" s="76"/>
      <c r="I15" s="16"/>
      <c r="J15" s="76"/>
      <c r="M15" s="11"/>
      <c r="N15" s="11"/>
      <c r="O15" s="11"/>
      <c r="P15" s="11"/>
      <c r="R15" s="75"/>
      <c r="S15" s="46"/>
      <c r="T15" s="46"/>
      <c r="U15" s="10"/>
      <c r="V15" s="10"/>
    </row>
    <row r="16" spans="1:23" x14ac:dyDescent="0.35">
      <c r="A16" s="62"/>
      <c r="B16" s="74">
        <v>15.714133333333333</v>
      </c>
      <c r="C16" s="74">
        <v>73.237333333333325</v>
      </c>
      <c r="D16" s="74">
        <v>214.05866666666665</v>
      </c>
      <c r="F16" s="76"/>
      <c r="G16" s="76"/>
      <c r="H16" s="76"/>
      <c r="I16" s="16"/>
      <c r="J16" s="76"/>
      <c r="M16" s="11"/>
      <c r="N16" s="11"/>
      <c r="O16" s="11"/>
      <c r="P16" s="11"/>
      <c r="R16" s="75"/>
      <c r="S16" s="46"/>
      <c r="T16" s="46"/>
      <c r="U16" s="10"/>
      <c r="V16" s="10"/>
    </row>
    <row r="17" spans="1:22" x14ac:dyDescent="0.35">
      <c r="A17" s="62"/>
      <c r="B17" s="74">
        <v>14.68720661157025</v>
      </c>
      <c r="C17" s="74">
        <v>74.791493112947677</v>
      </c>
      <c r="D17" s="74">
        <v>214.6845619834711</v>
      </c>
      <c r="F17" s="77"/>
      <c r="G17" s="77"/>
      <c r="H17" s="77"/>
      <c r="I17" s="77"/>
      <c r="J17" s="77"/>
      <c r="M17" s="11"/>
      <c r="N17" s="11"/>
      <c r="O17" s="11"/>
      <c r="P17" s="11"/>
      <c r="R17" s="75"/>
      <c r="S17" s="46"/>
      <c r="T17" s="46"/>
      <c r="U17" s="10"/>
      <c r="V17" s="10"/>
    </row>
    <row r="18" spans="1:22" x14ac:dyDescent="0.35">
      <c r="A18" s="62">
        <v>2018</v>
      </c>
      <c r="B18" s="74">
        <v>23.970782608695657</v>
      </c>
      <c r="C18" s="74">
        <v>16.185043478260873</v>
      </c>
      <c r="D18" s="74">
        <v>145.56243478260873</v>
      </c>
      <c r="F18" s="16"/>
      <c r="G18" s="16"/>
      <c r="H18" s="16"/>
      <c r="I18" s="16"/>
      <c r="J18" s="16"/>
      <c r="M18" s="11"/>
      <c r="N18" s="11"/>
      <c r="O18" s="11"/>
      <c r="P18" s="11"/>
      <c r="R18" s="75"/>
      <c r="S18" s="46"/>
      <c r="T18" s="46"/>
      <c r="U18" s="10"/>
      <c r="V18" s="10"/>
    </row>
    <row r="19" spans="1:22" x14ac:dyDescent="0.35">
      <c r="A19" s="62"/>
      <c r="B19" s="74">
        <v>-8.894798927613941</v>
      </c>
      <c r="C19" s="74">
        <v>39.148096514745319</v>
      </c>
      <c r="D19" s="74">
        <v>116.0290831099196</v>
      </c>
      <c r="F19" s="76"/>
      <c r="G19" s="76"/>
      <c r="H19" s="76"/>
      <c r="I19" s="16"/>
      <c r="J19" s="76"/>
      <c r="M19" s="11"/>
      <c r="N19" s="11"/>
      <c r="O19" s="11"/>
      <c r="P19" s="11"/>
      <c r="R19" s="75"/>
      <c r="S19" s="46"/>
      <c r="T19" s="46"/>
      <c r="U19" s="10"/>
      <c r="V19" s="10"/>
    </row>
    <row r="20" spans="1:22" x14ac:dyDescent="0.35">
      <c r="A20" s="62"/>
      <c r="B20" s="74">
        <v>32.632370860927153</v>
      </c>
      <c r="C20" s="74">
        <v>70.348121854304637</v>
      </c>
      <c r="D20" s="74">
        <v>127.00719470198675</v>
      </c>
      <c r="F20" s="78"/>
      <c r="G20" s="78"/>
      <c r="H20" s="78"/>
      <c r="I20" s="77"/>
      <c r="J20" s="78"/>
      <c r="M20" s="11"/>
      <c r="N20" s="11"/>
      <c r="O20" s="11"/>
      <c r="P20" s="11"/>
      <c r="R20" s="75"/>
      <c r="S20" s="46"/>
      <c r="T20" s="46"/>
      <c r="U20" s="10"/>
      <c r="V20" s="10"/>
    </row>
    <row r="21" spans="1:22" x14ac:dyDescent="0.35">
      <c r="A21" s="62"/>
      <c r="B21" s="74">
        <v>12.055947299077735</v>
      </c>
      <c r="C21" s="74">
        <v>55.061249011857704</v>
      </c>
      <c r="D21" s="74">
        <v>111.3920421607378</v>
      </c>
      <c r="F21" s="77"/>
      <c r="G21" s="77"/>
      <c r="H21" s="77"/>
      <c r="I21" s="77"/>
      <c r="J21" s="77"/>
      <c r="M21" s="11"/>
      <c r="N21" s="11"/>
      <c r="O21" s="11"/>
      <c r="P21" s="11"/>
      <c r="R21" s="75"/>
      <c r="S21" s="46"/>
      <c r="T21" s="46"/>
      <c r="U21" s="10"/>
      <c r="V21" s="10"/>
    </row>
    <row r="22" spans="1:22" x14ac:dyDescent="0.35">
      <c r="A22" s="62">
        <v>2019</v>
      </c>
      <c r="B22" s="74">
        <v>28.044301298701299</v>
      </c>
      <c r="C22" s="74">
        <v>41.968041558441563</v>
      </c>
      <c r="D22" s="74">
        <v>111.11729870129869</v>
      </c>
      <c r="F22" s="77"/>
      <c r="G22" s="77"/>
      <c r="H22" s="77"/>
      <c r="I22" s="77"/>
      <c r="J22" s="77"/>
      <c r="M22" s="11"/>
      <c r="N22" s="11"/>
      <c r="O22" s="11"/>
      <c r="P22" s="11"/>
      <c r="R22" s="75"/>
      <c r="S22" s="46"/>
      <c r="T22" s="46"/>
      <c r="U22" s="10"/>
      <c r="V22" s="10"/>
    </row>
    <row r="23" spans="1:22" x14ac:dyDescent="0.35">
      <c r="A23" s="62"/>
      <c r="B23" s="74">
        <v>28.337230769230768</v>
      </c>
      <c r="C23" s="74">
        <v>41.968246153846152</v>
      </c>
      <c r="D23" s="74">
        <v>127.78863589743591</v>
      </c>
      <c r="F23" s="78"/>
      <c r="G23" s="78"/>
      <c r="H23" s="78"/>
      <c r="I23" s="77"/>
      <c r="J23" s="78"/>
      <c r="M23" s="11"/>
      <c r="N23" s="11"/>
      <c r="O23" s="11"/>
      <c r="P23" s="11"/>
      <c r="R23" s="75"/>
      <c r="S23" s="46"/>
      <c r="T23" s="46"/>
      <c r="U23" s="10"/>
      <c r="V23" s="10"/>
    </row>
    <row r="24" spans="1:22" x14ac:dyDescent="0.35">
      <c r="A24" s="62"/>
      <c r="B24" s="74">
        <v>23.38784732824428</v>
      </c>
      <c r="C24" s="74">
        <v>40.365923664122143</v>
      </c>
      <c r="D24" s="74">
        <v>136.77044274809163</v>
      </c>
      <c r="F24" s="78"/>
      <c r="G24" s="78"/>
      <c r="H24" s="78"/>
      <c r="I24" s="77"/>
      <c r="J24" s="78"/>
      <c r="M24" s="11"/>
      <c r="N24" s="11"/>
      <c r="O24" s="11"/>
      <c r="P24" s="11"/>
      <c r="R24" s="75"/>
      <c r="S24" s="46"/>
      <c r="T24" s="46"/>
      <c r="U24" s="10"/>
      <c r="V24" s="10"/>
    </row>
    <row r="25" spans="1:22" x14ac:dyDescent="0.35">
      <c r="A25" s="62"/>
      <c r="B25" s="74">
        <v>26.346261089987326</v>
      </c>
      <c r="C25" s="74">
        <v>30.505855513307985</v>
      </c>
      <c r="D25" s="74">
        <v>99.230661596958171</v>
      </c>
      <c r="F25" s="77"/>
      <c r="G25" s="77"/>
      <c r="H25" s="77"/>
      <c r="I25" s="77"/>
      <c r="J25" s="77"/>
      <c r="M25" s="11"/>
      <c r="N25" s="11"/>
      <c r="O25" s="11"/>
      <c r="P25" s="11"/>
      <c r="R25" s="75"/>
      <c r="S25" s="46"/>
      <c r="T25" s="46"/>
      <c r="U25" s="10"/>
      <c r="V25" s="10"/>
    </row>
    <row r="26" spans="1:22" x14ac:dyDescent="0.35">
      <c r="A26" s="62">
        <v>2020</v>
      </c>
      <c r="B26" s="74">
        <v>44.356309226932666</v>
      </c>
      <c r="C26" s="74">
        <v>16.899830423940152</v>
      </c>
      <c r="D26" s="74">
        <v>44.957685785536157</v>
      </c>
      <c r="F26" s="16"/>
      <c r="G26" s="16"/>
      <c r="H26" s="16"/>
      <c r="I26" s="16"/>
      <c r="J26" s="16"/>
      <c r="M26" s="11"/>
      <c r="N26" s="11"/>
      <c r="O26" s="11"/>
      <c r="P26" s="11"/>
      <c r="R26" s="75"/>
      <c r="S26" s="46"/>
      <c r="T26" s="46"/>
      <c r="U26" s="10"/>
      <c r="V26" s="10"/>
    </row>
    <row r="27" spans="1:22" x14ac:dyDescent="0.35">
      <c r="A27" s="62"/>
      <c r="B27" s="74">
        <v>26.80644416562108</v>
      </c>
      <c r="C27" s="74">
        <v>-5.2150765370138012</v>
      </c>
      <c r="D27" s="74">
        <v>22.941711417816812</v>
      </c>
      <c r="F27" s="78"/>
      <c r="G27" s="78"/>
      <c r="H27" s="78"/>
      <c r="I27" s="16"/>
      <c r="J27" s="78"/>
      <c r="M27" s="11"/>
      <c r="N27" s="11"/>
      <c r="O27" s="11"/>
      <c r="P27" s="11"/>
      <c r="R27" s="75"/>
      <c r="S27" s="46"/>
      <c r="T27" s="46"/>
      <c r="U27" s="10"/>
      <c r="V27" s="10"/>
    </row>
    <row r="28" spans="1:22" x14ac:dyDescent="0.35">
      <c r="A28" s="62"/>
      <c r="B28" s="74">
        <v>74.50674567901234</v>
      </c>
      <c r="C28" s="74">
        <v>52.431328395061726</v>
      </c>
      <c r="D28" s="74">
        <v>113.91936790123457</v>
      </c>
      <c r="F28" s="78"/>
      <c r="G28" s="78"/>
      <c r="H28" s="78"/>
      <c r="I28" s="16"/>
      <c r="J28" s="78"/>
      <c r="M28" s="11"/>
      <c r="N28" s="11"/>
      <c r="O28" s="11"/>
      <c r="P28" s="11"/>
      <c r="R28" s="75"/>
      <c r="S28" s="46"/>
      <c r="T28" s="46"/>
      <c r="U28" s="10"/>
      <c r="V28" s="10"/>
    </row>
    <row r="29" spans="1:22" x14ac:dyDescent="0.35">
      <c r="A29" s="62"/>
      <c r="B29" s="74">
        <v>87.167212792127927</v>
      </c>
      <c r="C29" s="74">
        <v>65.397451414514151</v>
      </c>
      <c r="D29" s="74">
        <v>129.59330873308735</v>
      </c>
      <c r="F29" s="77"/>
      <c r="G29" s="77"/>
      <c r="H29" s="77"/>
      <c r="I29" s="77"/>
      <c r="J29" s="77"/>
      <c r="M29" s="11"/>
      <c r="N29" s="11"/>
      <c r="O29" s="11"/>
      <c r="P29" s="11"/>
      <c r="R29" s="75"/>
      <c r="S29" s="46"/>
      <c r="T29" s="46"/>
      <c r="U29" s="10"/>
      <c r="V29" s="10"/>
    </row>
    <row r="30" spans="1:22" x14ac:dyDescent="0.35">
      <c r="A30" s="62">
        <v>2021</v>
      </c>
      <c r="B30" s="74">
        <v>112.09708212560388</v>
      </c>
      <c r="C30" s="74">
        <v>40.137584541062807</v>
      </c>
      <c r="D30" s="74">
        <v>93.186473429951704</v>
      </c>
      <c r="F30" s="16"/>
      <c r="G30" s="16"/>
      <c r="H30" s="16"/>
      <c r="I30" s="16"/>
      <c r="J30" s="16"/>
      <c r="M30" s="11"/>
      <c r="N30" s="11"/>
      <c r="O30" s="11"/>
      <c r="P30" s="11"/>
      <c r="R30" s="75"/>
      <c r="S30" s="46"/>
      <c r="T30" s="46"/>
      <c r="U30" s="10"/>
      <c r="V30" s="10"/>
    </row>
    <row r="31" spans="1:22" x14ac:dyDescent="0.35">
      <c r="A31" s="62"/>
      <c r="B31" s="74">
        <v>118.10828263473054</v>
      </c>
      <c r="C31" s="74">
        <v>63.061231137724548</v>
      </c>
      <c r="D31" s="74">
        <v>156.07967425149698</v>
      </c>
      <c r="F31" s="78"/>
      <c r="G31" s="78"/>
      <c r="H31" s="78"/>
      <c r="I31" s="16"/>
      <c r="J31" s="78"/>
      <c r="M31" s="11"/>
      <c r="N31" s="11"/>
      <c r="O31" s="11"/>
      <c r="P31" s="11"/>
      <c r="R31" s="75"/>
      <c r="S31" s="46"/>
      <c r="T31" s="46"/>
      <c r="U31" s="10"/>
      <c r="V31" s="10"/>
    </row>
    <row r="32" spans="1:22" x14ac:dyDescent="0.35">
      <c r="A32" s="62"/>
      <c r="B32" s="74">
        <v>63.618108235294116</v>
      </c>
      <c r="C32" s="74">
        <v>62.531463529411759</v>
      </c>
      <c r="D32" s="74">
        <v>-373.85155764705883</v>
      </c>
      <c r="E32" s="79"/>
      <c r="F32" s="78"/>
      <c r="G32" s="78"/>
      <c r="H32" s="78"/>
      <c r="I32" s="16"/>
      <c r="J32" s="16"/>
      <c r="M32" s="11"/>
      <c r="N32" s="11"/>
      <c r="O32" s="11"/>
      <c r="P32" s="11"/>
      <c r="R32" s="75"/>
      <c r="S32" s="46"/>
      <c r="T32" s="46"/>
      <c r="U32" s="10"/>
      <c r="V32" s="10"/>
    </row>
    <row r="33" spans="1:22" x14ac:dyDescent="0.35">
      <c r="B33" s="74">
        <v>40.108450638792107</v>
      </c>
      <c r="C33" s="74">
        <v>54.528891986062732</v>
      </c>
      <c r="D33" s="74">
        <v>138.00689430894309</v>
      </c>
      <c r="F33" s="77"/>
      <c r="G33" s="77"/>
      <c r="H33" s="77"/>
      <c r="I33" s="77"/>
      <c r="J33" s="77"/>
      <c r="M33" s="11"/>
      <c r="N33" s="11"/>
      <c r="O33" s="11"/>
      <c r="P33" s="11"/>
      <c r="R33" s="75"/>
      <c r="S33" s="46"/>
      <c r="T33" s="46"/>
      <c r="U33" s="10"/>
      <c r="V33" s="10"/>
    </row>
    <row r="34" spans="1:22" x14ac:dyDescent="0.35">
      <c r="A34">
        <v>2022</v>
      </c>
      <c r="B34" s="74">
        <v>106.26714709236032</v>
      </c>
      <c r="C34" s="74">
        <v>71.142896237172167</v>
      </c>
      <c r="D34" s="74">
        <v>133.64425997719496</v>
      </c>
      <c r="F34" s="16"/>
      <c r="G34" s="16"/>
      <c r="H34" s="16"/>
      <c r="I34" s="16"/>
      <c r="J34" s="16"/>
      <c r="M34" s="11"/>
      <c r="N34" s="11"/>
      <c r="O34" s="11"/>
      <c r="P34" s="11"/>
      <c r="R34" s="75"/>
      <c r="S34" s="46"/>
      <c r="T34" s="46"/>
      <c r="U34" s="10"/>
      <c r="V34" s="10"/>
    </row>
    <row r="35" spans="1:22" x14ac:dyDescent="0.35">
      <c r="B35" s="74">
        <v>91.352659242761703</v>
      </c>
      <c r="C35" s="74">
        <v>67.542948775055692</v>
      </c>
      <c r="D35" s="74">
        <v>137.19775501113588</v>
      </c>
      <c r="F35" s="16"/>
      <c r="G35" s="16"/>
      <c r="H35" s="16"/>
      <c r="I35" s="16"/>
      <c r="J35" s="16"/>
      <c r="M35" s="11"/>
      <c r="N35" s="11"/>
      <c r="O35" s="11"/>
      <c r="P35" s="11"/>
      <c r="R35" s="75"/>
      <c r="S35" s="46"/>
      <c r="T35" s="46"/>
      <c r="U35" s="10"/>
      <c r="V35" s="10"/>
    </row>
    <row r="36" spans="1:22" x14ac:dyDescent="0.35">
      <c r="B36" s="74">
        <v>85.864752735229757</v>
      </c>
      <c r="C36" s="74">
        <v>60.145995623632388</v>
      </c>
      <c r="D36" s="74">
        <v>195.46188183807439</v>
      </c>
      <c r="F36" s="16"/>
      <c r="G36" s="16"/>
      <c r="H36" s="16"/>
      <c r="I36" s="16"/>
      <c r="J36" s="16"/>
      <c r="M36" s="11"/>
      <c r="N36" s="11"/>
      <c r="O36" s="11"/>
      <c r="P36" s="11"/>
      <c r="R36" s="75"/>
      <c r="S36" s="46"/>
      <c r="T36" s="46"/>
      <c r="U36" s="10"/>
      <c r="V36" s="10"/>
    </row>
    <row r="37" spans="1:22" x14ac:dyDescent="0.35">
      <c r="B37" s="74">
        <v>79.803215601300124</v>
      </c>
      <c r="C37" s="74">
        <v>53.083804983748657</v>
      </c>
      <c r="D37" s="74">
        <v>118.51440953412786</v>
      </c>
      <c r="F37" s="77"/>
      <c r="G37" s="77"/>
      <c r="H37" s="77"/>
      <c r="I37" s="77"/>
      <c r="J37" s="77"/>
      <c r="M37" s="11"/>
      <c r="N37" s="11"/>
      <c r="O37" s="11"/>
      <c r="P37" s="11"/>
      <c r="R37" s="75"/>
      <c r="S37" s="46"/>
      <c r="T37" s="46"/>
      <c r="U37" s="10"/>
      <c r="V37" s="10"/>
    </row>
    <row r="38" spans="1:22" x14ac:dyDescent="0.35">
      <c r="A38">
        <v>2023</v>
      </c>
      <c r="B38" s="74">
        <v>53.725648562300314</v>
      </c>
      <c r="C38" s="74">
        <v>55.100796592119273</v>
      </c>
      <c r="D38" s="74">
        <v>101.25277103301386</v>
      </c>
      <c r="F38" s="77"/>
      <c r="G38" s="77"/>
      <c r="H38" s="77"/>
      <c r="I38" s="77"/>
      <c r="J38" s="77"/>
      <c r="M38" s="11"/>
      <c r="N38" s="11"/>
      <c r="O38" s="11"/>
      <c r="P38" s="11"/>
      <c r="S38" s="46"/>
      <c r="T38" s="46"/>
      <c r="U38" s="10"/>
      <c r="V38" s="10"/>
    </row>
    <row r="39" spans="1:22" x14ac:dyDescent="0.35">
      <c r="B39" s="74">
        <v>39.681623678646936</v>
      </c>
      <c r="C39" s="74">
        <v>64.218655391120507</v>
      </c>
      <c r="D39" s="74">
        <v>111.67120507399579</v>
      </c>
      <c r="F39" s="16"/>
      <c r="G39" s="16"/>
      <c r="H39" s="16"/>
      <c r="I39" s="77"/>
      <c r="J39" s="16"/>
      <c r="M39" s="11"/>
      <c r="N39" s="11"/>
      <c r="O39" s="11"/>
      <c r="P39" s="11"/>
      <c r="S39" s="46"/>
      <c r="T39" s="46"/>
      <c r="U39" s="10"/>
      <c r="V39" s="10"/>
    </row>
    <row r="40" spans="1:22" x14ac:dyDescent="0.35">
      <c r="B40" s="74">
        <v>50.526903426791286</v>
      </c>
      <c r="C40" s="74">
        <v>92.029208722741444</v>
      </c>
      <c r="D40" s="74">
        <v>127.65547663551403</v>
      </c>
      <c r="F40" s="16"/>
      <c r="G40" s="16"/>
      <c r="H40" s="16"/>
      <c r="I40" s="77"/>
      <c r="J40" s="16"/>
      <c r="M40" s="11"/>
      <c r="N40" s="11"/>
      <c r="O40" s="11"/>
      <c r="P40" s="11"/>
      <c r="S40" s="46"/>
      <c r="T40" s="46"/>
      <c r="U40" s="10"/>
      <c r="V40" s="10"/>
    </row>
    <row r="41" spans="1:22" x14ac:dyDescent="0.35">
      <c r="B41" s="74">
        <v>20.318648815653969</v>
      </c>
      <c r="C41" s="74">
        <v>77.176486096807423</v>
      </c>
      <c r="D41" s="74">
        <v>88.728387229660143</v>
      </c>
      <c r="F41" s="77"/>
      <c r="G41" s="77"/>
      <c r="H41" s="77"/>
      <c r="I41" s="77"/>
      <c r="J41" s="77"/>
      <c r="M41" s="11"/>
      <c r="N41" s="11"/>
      <c r="O41" s="11"/>
      <c r="P41" s="11"/>
      <c r="S41" s="46"/>
      <c r="T41" s="46"/>
      <c r="U41" s="10"/>
      <c r="V41" s="10"/>
    </row>
    <row r="42" spans="1:22" x14ac:dyDescent="0.35">
      <c r="A42">
        <v>2024</v>
      </c>
      <c r="B42" s="74">
        <v>31.023369059656218</v>
      </c>
      <c r="C42" s="74">
        <v>60.477087967644081</v>
      </c>
      <c r="D42" s="74">
        <v>90.374988877654189</v>
      </c>
      <c r="F42" s="77"/>
      <c r="G42" s="77"/>
      <c r="H42" s="77"/>
      <c r="I42" s="77"/>
      <c r="J42" s="77"/>
      <c r="M42" s="11"/>
      <c r="N42" s="11"/>
      <c r="O42" s="11"/>
      <c r="P42" s="11"/>
      <c r="S42" s="46"/>
      <c r="T42" s="46"/>
      <c r="U42" s="10"/>
      <c r="V42" s="10"/>
    </row>
    <row r="43" spans="1:22" x14ac:dyDescent="0.35">
      <c r="B43" s="74">
        <v>38.437086519114686</v>
      </c>
      <c r="C43" s="74">
        <v>79.51040643863179</v>
      </c>
      <c r="D43" s="74">
        <v>129.73173440643862</v>
      </c>
      <c r="F43" s="16"/>
      <c r="G43" s="16"/>
      <c r="H43" s="16"/>
      <c r="I43" s="77"/>
      <c r="J43" s="16"/>
      <c r="M43" s="11"/>
      <c r="N43" s="11"/>
      <c r="O43" s="11"/>
      <c r="P43" s="11"/>
      <c r="S43" s="46"/>
      <c r="T43" s="46"/>
      <c r="U43" s="10"/>
      <c r="V43" s="10"/>
    </row>
    <row r="44" spans="1:22" x14ac:dyDescent="0.35">
      <c r="B44" s="74">
        <v>25.966592000000002</v>
      </c>
      <c r="C44" s="74">
        <v>62.184447999999996</v>
      </c>
      <c r="D44" s="74">
        <v>138.72025600000001</v>
      </c>
      <c r="F44" s="16"/>
      <c r="G44" s="16"/>
      <c r="H44" s="16"/>
      <c r="I44" s="77"/>
      <c r="J44" s="16"/>
      <c r="M44" s="11"/>
      <c r="N44" s="11"/>
      <c r="O44" s="11"/>
      <c r="P44" s="11"/>
      <c r="S44" s="46"/>
      <c r="T44" s="46"/>
      <c r="U44" s="10"/>
      <c r="V44" s="10"/>
    </row>
    <row r="45" spans="1:22" x14ac:dyDescent="0.35">
      <c r="B45" s="74">
        <v>48.95232</v>
      </c>
      <c r="C45" s="74">
        <v>82.040831999999995</v>
      </c>
      <c r="D45" s="74">
        <v>186.98342399999999</v>
      </c>
      <c r="F45" s="16"/>
      <c r="G45" s="16"/>
      <c r="H45" s="16"/>
      <c r="I45" s="77"/>
      <c r="J45" s="16"/>
      <c r="M45" s="11"/>
      <c r="N45" s="11"/>
      <c r="O45" s="11"/>
      <c r="P45" s="11"/>
      <c r="S45" s="46"/>
      <c r="T45" s="46"/>
      <c r="U45" s="10"/>
      <c r="V45" s="10"/>
    </row>
    <row r="46" spans="1:22" x14ac:dyDescent="0.35">
      <c r="A46" s="70">
        <v>2025</v>
      </c>
      <c r="B46" s="74">
        <v>40.762456692913389</v>
      </c>
      <c r="C46" s="74">
        <v>62.15357480314961</v>
      </c>
      <c r="D46" s="74">
        <v>137.89329133858269</v>
      </c>
    </row>
    <row r="47" spans="1:22" x14ac:dyDescent="0.35">
      <c r="B47" s="74">
        <v>27.193999999999999</v>
      </c>
      <c r="C47" s="74">
        <v>77.167000000000002</v>
      </c>
      <c r="D47" s="74">
        <v>167.45500000000001</v>
      </c>
    </row>
    <row r="48" spans="1:22" x14ac:dyDescent="0.35">
      <c r="B48" s="74"/>
      <c r="C48" s="74"/>
      <c r="D48" s="74"/>
      <c r="M48" s="10"/>
      <c r="N48" s="10"/>
    </row>
    <row r="49" spans="1:5" x14ac:dyDescent="0.35">
      <c r="A49" s="50"/>
      <c r="B49" s="91"/>
      <c r="C49" s="93"/>
      <c r="D49" s="90"/>
    </row>
    <row r="50" spans="1:5" x14ac:dyDescent="0.35">
      <c r="A50" s="50"/>
      <c r="B50" s="92"/>
      <c r="C50" s="94"/>
      <c r="D50" s="89"/>
    </row>
    <row r="51" spans="1:5" x14ac:dyDescent="0.35">
      <c r="A51" s="80"/>
      <c r="B51" s="93"/>
      <c r="C51" s="90"/>
      <c r="D51" s="90"/>
      <c r="E51" s="81"/>
    </row>
    <row r="52" spans="1:5" x14ac:dyDescent="0.35">
      <c r="A52" s="50"/>
      <c r="B52" s="94"/>
      <c r="C52" s="89"/>
      <c r="D52" s="89"/>
      <c r="E52" s="81"/>
    </row>
    <row r="53" spans="1:5" x14ac:dyDescent="0.35">
      <c r="B53" s="81"/>
    </row>
    <row r="54" spans="1:5" x14ac:dyDescent="0.35">
      <c r="B54" s="81"/>
    </row>
  </sheetData>
  <conditionalFormatting sqref="A6 A14 A22 A30">
    <cfRule type="cellIs" dxfId="2" priority="3" stopIfTrue="1" operator="lessThan">
      <formula>0</formula>
    </cfRule>
  </conditionalFormatting>
  <conditionalFormatting sqref="A12 A20 A28">
    <cfRule type="cellIs" dxfId="1" priority="2" stopIfTrue="1" operator="lessThan">
      <formula>0</formula>
    </cfRule>
  </conditionalFormatting>
  <conditionalFormatting sqref="A1:B1">
    <cfRule type="cellIs" dxfId="0" priority="1" stopIfTrue="1" operator="lessThan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1. Quarterly GDP growth</vt:lpstr>
      <vt:lpstr>2. Agric and non-agric GVA</vt:lpstr>
      <vt:lpstr>3. GVA by sector</vt:lpstr>
      <vt:lpstr>4. Manufacturing sales</vt:lpstr>
      <vt:lpstr>5. Manufacturing sales by ind</vt:lpstr>
      <vt:lpstr>6. Employment trends and ratio</vt:lpstr>
      <vt:lpstr>7. Empl by prod sector</vt:lpstr>
      <vt:lpstr>8. Mfg and other empl indices</vt:lpstr>
      <vt:lpstr>9. Mining employment</vt:lpstr>
      <vt:lpstr>10. Grid generation by source</vt:lpstr>
      <vt:lpstr>11. Electricity and freight</vt:lpstr>
      <vt:lpstr>12. Exports, imports, BOT </vt:lpstr>
      <vt:lpstr>13 &amp; 17. Sector X and M</vt:lpstr>
      <vt:lpstr>14. Mining export prices</vt:lpstr>
      <vt:lpstr>15. SA exports to US</vt:lpstr>
      <vt:lpstr>16. Chrome&amp;ferrochrome exports</vt:lpstr>
      <vt:lpstr>Table 1. Trade by mfg subsector</vt:lpstr>
      <vt:lpstr>18. Investment and inv rate</vt:lpstr>
      <vt:lpstr>19. Return on assets</vt:lpstr>
      <vt:lpstr>20. Mining &amp; mfg profits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Danae Govender</dc:creator>
  <cp:lastModifiedBy>Neva Makgetla</cp:lastModifiedBy>
  <dcterms:created xsi:type="dcterms:W3CDTF">2015-06-05T18:19:34Z</dcterms:created>
  <dcterms:modified xsi:type="dcterms:W3CDTF">2025-12-03T12:06:48Z</dcterms:modified>
</cp:coreProperties>
</file>